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27"/>
  <workbookPr codeName="ThisWorkbook" defaultThemeVersion="166925"/>
  <mc:AlternateContent xmlns:mc="http://schemas.openxmlformats.org/markup-compatibility/2006">
    <mc:Choice Requires="x15">
      <x15ac:absPath xmlns:x15ac="http://schemas.microsoft.com/office/spreadsheetml/2010/11/ac" url="https://ceimaine.sharepoint.com/sites/Workforce/Grants and Funded Projects/Aspen/Tools/"/>
    </mc:Choice>
  </mc:AlternateContent>
  <xr:revisionPtr revIDLastSave="318" documentId="8_{F2FB777D-8BBA-4512-B612-52365BF812A8}" xr6:coauthVersionLast="47" xr6:coauthVersionMax="47" xr10:uidLastSave="{EBDB0B2A-58E5-4C95-A159-D1DDAB7462BA}"/>
  <workbookProtection workbookAlgorithmName="SHA-512" workbookHashValue="mf/Ljf5Mo1M6uWn/UjZhv/pBwCT7+qGfkkIeKCjjMCx7MW2rdVPzZOOzmYoM+JOuGA744A6Q9ZAG0FzoOEWXOg==" workbookSaltValue="lWfRpZ/0daYNXVr/NGZnsw==" workbookSpinCount="100000" lockStructure="1"/>
  <bookViews>
    <workbookView xWindow="-110" yWindow="-110" windowWidth="19420" windowHeight="10300" firstSheet="4" activeTab="4" xr2:uid="{E43D698E-9DFF-44ED-94B0-69831A239BC1}"/>
  </bookViews>
  <sheets>
    <sheet name="Express Instructions" sheetId="7" state="hidden" r:id="rId1"/>
    <sheet name="Express Tool" sheetId="5" r:id="rId2"/>
    <sheet name="Instructions" sheetId="10" r:id="rId3"/>
    <sheet name="Express Tool Instructions" sheetId="8" state="hidden" r:id="rId4"/>
    <sheet name="Itemized Tool" sheetId="6" r:id="rId5"/>
    <sheet name="Detail" sheetId="1" state="hidden" r:id="rId6"/>
  </sheets>
  <definedNames>
    <definedName name="_xlnm.Print_Area" localSheetId="0">'Express Instructions'!$A$1:$I$38</definedName>
    <definedName name="_xlnm.Print_Area" localSheetId="1">'Express Tool'!$A$3:$H$20</definedName>
    <definedName name="_xlnm.Print_Area" localSheetId="3">'Express Tool Instructions'!$A$1:$I$38</definedName>
    <definedName name="_xlnm.Print_Area" localSheetId="2">Instructions!$A$1:$G$25</definedName>
    <definedName name="_xlnm.Print_Area" localSheetId="4">'Itemized Tool'!$A$2:$H$34</definedName>
    <definedName name="RegularHours">Instructions!$E$9</definedName>
    <definedName name="TotalHoursWorked">Instructions!$E$7</definedName>
    <definedName name="WorkWeekHours">Instructions!$B$7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6" l="1"/>
  <c r="H24" i="6" s="1"/>
  <c r="D16" i="6"/>
  <c r="H16" i="6" s="1"/>
  <c r="D23" i="6"/>
  <c r="H23" i="6" s="1"/>
  <c r="H25" i="6"/>
  <c r="H15" i="6"/>
  <c r="H8" i="6"/>
  <c r="H7" i="6"/>
  <c r="G22" i="1"/>
  <c r="C18" i="1"/>
  <c r="C17" i="1"/>
  <c r="C16" i="1"/>
  <c r="F18" i="1"/>
  <c r="F3" i="1"/>
  <c r="F2" i="1"/>
  <c r="C11" i="1"/>
  <c r="C10" i="1"/>
  <c r="C3" i="1"/>
  <c r="C2" i="1"/>
  <c r="H27" i="6" l="1"/>
  <c r="H34" i="6" s="1"/>
  <c r="H19" i="6"/>
  <c r="H33" i="6" s="1"/>
  <c r="H10" i="6"/>
  <c r="H32" i="6" s="1"/>
  <c r="G17" i="1"/>
  <c r="G16" i="1"/>
  <c r="G11" i="1"/>
  <c r="G10" i="1"/>
  <c r="G18" i="1"/>
  <c r="G12" i="1"/>
  <c r="G13" i="1" l="1"/>
  <c r="H19" i="5" s="1"/>
  <c r="D32" i="6"/>
  <c r="G19" i="1"/>
  <c r="H20" i="5" s="1"/>
  <c r="G3" i="1"/>
  <c r="G2" i="1"/>
  <c r="G4" i="1" l="1"/>
  <c r="G21" i="1" l="1"/>
  <c r="G23" i="1" s="1"/>
  <c r="D18" i="5" s="1"/>
  <c r="H18" i="5"/>
</calcChain>
</file>

<file path=xl/sharedStrings.xml><?xml version="1.0" encoding="utf-8"?>
<sst xmlns="http://schemas.openxmlformats.org/spreadsheetml/2006/main" count="153" uniqueCount="111">
  <si>
    <r>
      <rPr>
        <b/>
        <sz val="12"/>
        <color rgb="FFFF0000"/>
        <rFont val="Calibri"/>
        <family val="2"/>
        <scheme val="minor"/>
      </rPr>
      <t>INTERNAL CEI USE ONLY</t>
    </r>
    <r>
      <rPr>
        <b/>
        <sz val="16"/>
        <color theme="1"/>
        <rFont val="Calibri"/>
        <family val="2"/>
        <scheme val="minor"/>
      </rPr>
      <t xml:space="preserve">
Estimated Cost of Employee Turnover</t>
    </r>
  </si>
  <si>
    <t>Express Tool</t>
  </si>
  <si>
    <r>
      <rPr>
        <b/>
        <sz val="10"/>
        <color theme="1"/>
        <rFont val="Calibri"/>
        <family val="2"/>
        <scheme val="minor"/>
      </rPr>
      <t>Objective:</t>
    </r>
    <r>
      <rPr>
        <sz val="10"/>
        <color theme="1"/>
        <rFont val="Calibri"/>
        <family val="2"/>
        <scheme val="minor"/>
      </rPr>
      <t xml:space="preserve"> Do a quick, back-of-the-envelope calculation of the direct costs to replace employees.
Direct Costs = Vacancy Costs + Recruiting Costs + Onboarding Costs.</t>
    </r>
  </si>
  <si>
    <r>
      <rPr>
        <b/>
        <sz val="10"/>
        <color theme="1"/>
        <rFont val="Calibri"/>
        <family val="2"/>
        <scheme val="minor"/>
      </rPr>
      <t>The Express Tool only requires 5 data points</t>
    </r>
    <r>
      <rPr>
        <sz val="10"/>
        <color theme="1"/>
        <rFont val="Calibri"/>
        <family val="2"/>
        <scheme val="minor"/>
      </rPr>
      <t>; it is a fast way help a business owner find money to re-allocate to worker benefits</t>
    </r>
  </si>
  <si>
    <r>
      <rPr>
        <b/>
        <sz val="10"/>
        <color theme="1"/>
        <rFont val="Calibri"/>
        <family val="2"/>
        <scheme val="minor"/>
      </rPr>
      <t xml:space="preserve">Tip: </t>
    </r>
    <r>
      <rPr>
        <sz val="10"/>
        <color theme="1"/>
        <rFont val="Calibri"/>
        <family val="2"/>
        <scheme val="minor"/>
      </rPr>
      <t>Structure this as a conversation with the business owner and complete the form live-time by filling in the lightly-shaded boxes.  Show your monitor to the business owner as you discuss the results and reinvesting in frontline employees.</t>
    </r>
  </si>
  <si>
    <r>
      <rPr>
        <b/>
        <sz val="10"/>
        <color theme="1"/>
        <rFont val="Calibri"/>
        <family val="2"/>
        <scheme val="minor"/>
      </rPr>
      <t xml:space="preserve">Step 1: </t>
    </r>
    <r>
      <rPr>
        <sz val="10"/>
        <color theme="1"/>
        <rFont val="Calibri"/>
        <family val="2"/>
        <scheme val="minor"/>
      </rPr>
      <t xml:space="preserve"> Ask the business owner what time period they want to measure. The language in the Express Tool is expressed in Annual terms, but you can use any time period that makes sense to the business owner. They need to answer all questions using the same time period.</t>
    </r>
  </si>
  <si>
    <r>
      <t xml:space="preserve">Step 2: What is the hourly wage? </t>
    </r>
    <r>
      <rPr>
        <sz val="10"/>
        <color theme="1"/>
        <rFont val="Calibri"/>
        <family val="2"/>
        <scheme val="minor"/>
      </rPr>
      <t>In the lightly-shaded cell, enter the hourly wage of the employees who left.  Most business owners want to calculate one job (e.g., truck drivers or production staff) or one wage level ($12 / hour) at a time, although some take an average wage of several roles. In the cell below the employee wage, enter the hourly rate of the manager of the employees who left.</t>
    </r>
  </si>
  <si>
    <r>
      <t xml:space="preserve">Step 3: How many days? </t>
    </r>
    <r>
      <rPr>
        <sz val="10"/>
        <color theme="1"/>
        <rFont val="Calibri"/>
        <family val="2"/>
        <scheme val="minor"/>
      </rPr>
      <t>In the top lightly-shaded cell, enter teh number of days it generally takes to replace an employee.</t>
    </r>
    <r>
      <rPr>
        <b/>
        <sz val="10"/>
        <color rgb="FFFF0000"/>
        <rFont val="Calibri"/>
        <family val="2"/>
        <scheme val="minor"/>
      </rPr>
      <t xml:space="preserve"> Tip: </t>
    </r>
    <r>
      <rPr>
        <sz val="10"/>
        <color theme="1"/>
        <rFont val="Calibri"/>
        <family val="2"/>
        <scheme val="minor"/>
      </rPr>
      <t xml:space="preserve">Average days to hire frontline workers is 40.  In the lighly-shaded cell below, enter the number of days it takes for new employees at this wage level to be fully productive? </t>
    </r>
    <r>
      <rPr>
        <b/>
        <sz val="10"/>
        <color rgb="FFFF0000"/>
        <rFont val="Calibri"/>
        <family val="2"/>
        <scheme val="minor"/>
      </rPr>
      <t xml:space="preserve">Tip: </t>
    </r>
    <r>
      <rPr>
        <sz val="10"/>
        <color theme="1"/>
        <rFont val="Calibri"/>
        <family val="2"/>
        <scheme val="minor"/>
      </rPr>
      <t>Employees in unskilled labor positions are generally considered to be 50% productive for 30 to 60 days.</t>
    </r>
  </si>
  <si>
    <r>
      <t xml:space="preserve">Step 4: How many employees (at this wage) leave annually? </t>
    </r>
    <r>
      <rPr>
        <sz val="10"/>
        <color theme="1"/>
        <rFont val="Calibri"/>
        <family val="2"/>
        <scheme val="minor"/>
      </rPr>
      <t>(or whatever time period the business owner selected at the start of the conversation)</t>
    </r>
    <r>
      <rPr>
        <b/>
        <sz val="10"/>
        <color theme="1"/>
        <rFont val="Calibri"/>
        <family val="2"/>
        <scheme val="minor"/>
      </rPr>
      <t xml:space="preserve"> </t>
    </r>
    <r>
      <rPr>
        <sz val="10"/>
        <color theme="1"/>
        <rFont val="Calibri"/>
        <family val="2"/>
        <scheme val="minor"/>
      </rPr>
      <t>In the lightly-shaded cell, enter the number of employees at this wage level who quit.</t>
    </r>
  </si>
  <si>
    <t>Step 5: Review the results with the business owner.</t>
  </si>
  <si>
    <r>
      <rPr>
        <b/>
        <sz val="10"/>
        <color theme="1"/>
        <rFont val="Calibri"/>
        <family val="2"/>
        <scheme val="minor"/>
      </rPr>
      <t>Direct Costs =</t>
    </r>
    <r>
      <rPr>
        <sz val="10"/>
        <color theme="1"/>
        <rFont val="Calibri"/>
        <family val="2"/>
        <scheme val="minor"/>
      </rPr>
      <t xml:space="preserve"> Vacancy Costs + Recruiting Costs + Onboarding Costs</t>
    </r>
  </si>
  <si>
    <t>The objective is to give the busienss owner a ballpark figure they could reinvest in their frontline workers to improve employee retention; the objective is not to dive deep on each element of the calculator. It is important for you to understand the elements of the calculator so you can speak confidently. If you have a client who loves detail and analysis, the Itemized Tool may be a better fit.</t>
  </si>
  <si>
    <r>
      <rPr>
        <b/>
        <sz val="10"/>
        <color theme="1"/>
        <rFont val="Calibri"/>
        <family val="2"/>
        <scheme val="minor"/>
      </rPr>
      <t>Vacancy Costs</t>
    </r>
    <r>
      <rPr>
        <sz val="10"/>
        <color theme="1"/>
        <rFont val="Calibri"/>
        <family val="2"/>
        <scheme val="minor"/>
      </rPr>
      <t xml:space="preserve"> assume the business paid overtime at a rate of 1.5% for 8 hours a day for the number of days it took to replace the employee.  This is multiplied by the number of workers who leave annually.  </t>
    </r>
  </si>
  <si>
    <r>
      <rPr>
        <b/>
        <sz val="10"/>
        <color theme="1"/>
        <rFont val="Calibri"/>
        <family val="2"/>
        <scheme val="minor"/>
      </rPr>
      <t>Recruiting  Costs</t>
    </r>
    <r>
      <rPr>
        <sz val="10"/>
        <color theme="1"/>
        <rFont val="Calibri"/>
        <family val="2"/>
        <scheme val="minor"/>
      </rPr>
      <t xml:space="preserve"> assume $150 for advertising (Costs range from $100 to $400 a month for traditional social media job posts.) + 3 hours of the manager's time to screen resumes + 10 hours of the manager's time to prepare for interviews, conduct interviews and follow-up after interviews + $60 for a background check. This is multiplied by the number of workers who leave annually</t>
    </r>
  </si>
  <si>
    <r>
      <rPr>
        <b/>
        <sz val="10"/>
        <color theme="1"/>
        <rFont val="Calibri"/>
        <family val="2"/>
        <scheme val="minor"/>
      </rPr>
      <t>Onboarding Costs</t>
    </r>
    <r>
      <rPr>
        <sz val="10"/>
        <color theme="1"/>
        <rFont val="Calibri"/>
        <family val="2"/>
        <scheme val="minor"/>
      </rPr>
      <t xml:space="preserve"> assume 4 hours of the manager's time for prep and planning + 40 hours of the manager's time to on-board the new employee (including paperwork) + a 50% productivity rate for the number of days until the new employee is productive. </t>
    </r>
  </si>
  <si>
    <t>Employee turnover can wreak havoc on a small business.  When short-staffed, many businesses ask remaining employees to work overtime to absorb the work, while others turn to temporary staffing agencies. Turnover can also limit the productivity of a business while it searches for and trains new employees.
Direct costs of hiring replacement staff include vacancy costs (overtime or temporary staffing), recruiting costs (advertising, screening resumes and interviewing candidates) and onboarding costs (training and ramp-up time.) One way to improve retention and reduce the costs of replacing workers is to invest in employee benefits or wage increases. The first step is to know your employee turnover costs.
Coastal Enterprises, Inc. (CEI) created a tool to help you estimate your direct costs for replacing employees.  The Express Cost of Employee Turnover Tool requires you to know 5 data points related to your business. If you prefer a more precise estimate, the Itemized Cost of Employee Turnover Tool allows you to key in 23 variables. Both tools automatically calculate the estimated cost of turnover for your business so that you can consider ways to reduce the expense while improving employee retention.</t>
  </si>
  <si>
    <r>
      <t xml:space="preserve">Cost of Employee Turnover: </t>
    </r>
    <r>
      <rPr>
        <b/>
        <sz val="11"/>
        <color theme="1"/>
        <rFont val="Verdana"/>
        <family val="2"/>
      </rPr>
      <t xml:space="preserve"> </t>
    </r>
    <r>
      <rPr>
        <sz val="11"/>
        <color theme="1"/>
        <rFont val="Verdana"/>
        <family val="2"/>
      </rPr>
      <t>In the lightly-shaded boxes, key in data related to your business.</t>
    </r>
  </si>
  <si>
    <t>What is the hourly wage?</t>
  </si>
  <si>
    <t>How many days?</t>
  </si>
  <si>
    <t>Employee</t>
  </si>
  <si>
    <t>/  hour</t>
  </si>
  <si>
    <t>To replace the employee</t>
  </si>
  <si>
    <t xml:space="preserve"> days</t>
  </si>
  <si>
    <t>Manager</t>
  </si>
  <si>
    <t>Until the new employee is fully productive</t>
  </si>
  <si>
    <r>
      <t>How many employees</t>
    </r>
    <r>
      <rPr>
        <b/>
        <sz val="12"/>
        <color theme="1"/>
        <rFont val="Verdana"/>
        <family val="2"/>
      </rPr>
      <t xml:space="preserve"> (at this wage) </t>
    </r>
    <r>
      <rPr>
        <b/>
        <sz val="14"/>
        <color theme="1"/>
        <rFont val="Verdana"/>
        <family val="2"/>
      </rPr>
      <t>leave annually?</t>
    </r>
  </si>
  <si>
    <t>workers</t>
  </si>
  <si>
    <t>Direct Cost of Employee Turnover</t>
  </si>
  <si>
    <r>
      <t xml:space="preserve">       </t>
    </r>
    <r>
      <rPr>
        <b/>
        <u/>
        <sz val="11"/>
        <color theme="1"/>
        <rFont val="Verdana"/>
        <family val="2"/>
      </rPr>
      <t>Detail</t>
    </r>
    <r>
      <rPr>
        <b/>
        <sz val="11"/>
        <color theme="1"/>
        <rFont val="Verdana"/>
        <family val="2"/>
      </rPr>
      <t xml:space="preserve">: </t>
    </r>
    <r>
      <rPr>
        <sz val="11"/>
        <color theme="1"/>
        <rFont val="Verdana"/>
        <family val="2"/>
      </rPr>
      <t xml:space="preserve">                   Vacancy Costs:</t>
    </r>
  </si>
  <si>
    <t xml:space="preserve">                                      Recruiting Costs:</t>
  </si>
  <si>
    <t xml:space="preserve">                                      Onboarding Costs:</t>
  </si>
  <si>
    <t>Objective</t>
  </si>
  <si>
    <t>Function</t>
  </si>
  <si>
    <t>Time Period</t>
  </si>
  <si>
    <t xml:space="preserve">Illustrate the cost of turnover, encouraging business
 to invest in current employees to increase retention </t>
  </si>
  <si>
    <t>Quick calculation of the direct costs to replace employees 
Direct Costs = Vacancy Costs + Recruiting Costs + Onboarding Costs.</t>
  </si>
  <si>
    <t>Annual</t>
  </si>
  <si>
    <t>Step 1: What is the Hourly Wage?</t>
  </si>
  <si>
    <t>What is the hourly wage? In the first lightly-shaded cell, or one wage level ($18 / hour) at a time, although some take an average wage of several roles. In the second cell, enter the hourly rate of the manager who oversees that employee.</t>
  </si>
  <si>
    <t>Step 2: How many days?</t>
  </si>
  <si>
    <t xml:space="preserve">In the first lightly-shaded cell, enter the number of days it generally takes to replace an employee. 
Tip: Average days to hire frontline workers is 40.  In the lightly-shaded cell below, enter the number of days it takes for new employees at this wage level to be fully productive. 
Tip: Employees in unskilled labor positions are generally considered to be fully productive after 30 to 60 days.
</t>
  </si>
  <si>
    <t>Step 3: How many employees (at this wage) leave annually?</t>
  </si>
  <si>
    <t>In the lightly-shaded cell, enter the number of employees at this wage level who quit or are fired.</t>
  </si>
  <si>
    <t>Step 4: Review the results with the business owner.</t>
  </si>
  <si>
    <t>Direct Costs = Vacancy Costs + Recruiting Costs + Onboarding Costs</t>
  </si>
  <si>
    <t>Vacancy Costs</t>
  </si>
  <si>
    <t xml:space="preserve">Vacancy Costs assume the business paid overtime at a rate of 1.5% for 8 hours a day for the number of days it took to replace the employee.  This is multiplied by the number of workers who leave annually.  
</t>
  </si>
  <si>
    <t>Recruiting  Costs</t>
  </si>
  <si>
    <t>Recruiting  Costs assume $150 for advertising (Costs range from $100 to $400 a month for traditional social media job posts.) + 3 hours of the manager's time to screen resumes + 10 hours of the manager's time to prepare for interviews, conduct interviews and follow-up after interviews + $60 for a background check. This is multiplied by the number of workers who leave annually</t>
  </si>
  <si>
    <t>Onboarding  Costs</t>
  </si>
  <si>
    <t xml:space="preserve">Onboarding Costs assume 4 hours of the manager's time for prep and planning + 40 hours of the manager's time to on-board the new employee (including paperwork) + a 50% productivity rate for the number of days until the new employee is productive. </t>
  </si>
  <si>
    <t xml:space="preserve">
Estimated Cost of Employee Turnover</t>
  </si>
  <si>
    <r>
      <rPr>
        <b/>
        <sz val="10"/>
        <color rgb="FF000000"/>
        <rFont val="Verdana"/>
      </rPr>
      <t>Objective:</t>
    </r>
    <r>
      <rPr>
        <sz val="10"/>
        <color rgb="FF000000"/>
        <rFont val="Verdana"/>
      </rPr>
      <t xml:space="preserve">      Illustrate the cost of turnover, encouraging business to invest in current employees   to increase retention      </t>
    </r>
  </si>
  <si>
    <r>
      <rPr>
        <b/>
        <sz val="10"/>
        <color rgb="FF000000"/>
        <rFont val="Verdana"/>
      </rPr>
      <t xml:space="preserve">Function:      </t>
    </r>
    <r>
      <rPr>
        <sz val="10"/>
        <color rgb="FF000000"/>
        <rFont val="Verdana"/>
      </rPr>
      <t>Quick calculation of the direct costs to replace employees</t>
    </r>
  </si>
  <si>
    <t xml:space="preserve">       Direct Costs = Vacancy Costs + Recruiting Costs + Onboarding Costs.</t>
  </si>
  <si>
    <r>
      <rPr>
        <b/>
        <sz val="10"/>
        <color theme="1"/>
        <rFont val="Verdana"/>
      </rPr>
      <t xml:space="preserve">Time Period: </t>
    </r>
    <r>
      <rPr>
        <sz val="10"/>
        <color theme="1"/>
        <rFont val="Verdana"/>
      </rPr>
      <t xml:space="preserve"> Annual</t>
    </r>
  </si>
  <si>
    <r>
      <rPr>
        <b/>
        <sz val="10"/>
        <color rgb="FF000000"/>
        <rFont val="Verdana"/>
      </rPr>
      <t>Step 1: What is the hourly wage?</t>
    </r>
    <r>
      <rPr>
        <sz val="10"/>
        <color rgb="FF000000"/>
        <rFont val="Verdana"/>
      </rPr>
      <t xml:space="preserve"> In the first lightly-shaded cell, enter the hourly wage of the employees who are leaving.  Some business ownerscalculate one job (e.g., production line workers) or one wage level ($18 / hour) at a time; others use an average wage of several roles. In the second cell, enter the hourly rate of the manager who oversees that employee.</t>
    </r>
  </si>
  <si>
    <r>
      <rPr>
        <b/>
        <sz val="10"/>
        <color rgb="FF000000"/>
        <rFont val="Verdana"/>
      </rPr>
      <t xml:space="preserve">Step 2: How many days? </t>
    </r>
    <r>
      <rPr>
        <sz val="10"/>
        <color rgb="FF000000"/>
        <rFont val="Verdana"/>
      </rPr>
      <t>In the first lightly-shaded cell, enter the number of days it generally takes to replace an employee.</t>
    </r>
    <r>
      <rPr>
        <b/>
        <sz val="10"/>
        <color rgb="FFFF0000"/>
        <rFont val="Verdana"/>
      </rPr>
      <t xml:space="preserve"> 
Tip: </t>
    </r>
    <r>
      <rPr>
        <sz val="10"/>
        <color rgb="FF000000"/>
        <rFont val="Verdana"/>
      </rPr>
      <t xml:space="preserve">Average days to hire frontline workers is 40.  In the lighly-shaded cell below, enter the number of days it takes for new employees at this wage level to be fully productive. 
</t>
    </r>
    <r>
      <rPr>
        <b/>
        <sz val="10"/>
        <color rgb="FFFF0000"/>
        <rFont val="Verdana"/>
      </rPr>
      <t xml:space="preserve">
Tip:</t>
    </r>
    <r>
      <rPr>
        <sz val="10"/>
        <color rgb="FF000000"/>
        <rFont val="Verdana"/>
      </rPr>
      <t xml:space="preserve"> Employees in unskilled labor positions are generally considered to be fully productive after 30 to 60 days.</t>
    </r>
  </si>
  <si>
    <r>
      <rPr>
        <b/>
        <sz val="10"/>
        <color rgb="FF000000"/>
        <rFont val="Verdana"/>
      </rPr>
      <t xml:space="preserve">Step 3: How many employees (at this wage) leave annually? </t>
    </r>
    <r>
      <rPr>
        <sz val="10"/>
        <color rgb="FF000000"/>
        <rFont val="Verdana"/>
      </rPr>
      <t>In the lightly-shaded cell, enter the number of employees at this wage level who quit or are fired.</t>
    </r>
  </si>
  <si>
    <r>
      <rPr>
        <b/>
        <sz val="10"/>
        <color rgb="FF000000"/>
        <rFont val="Verdana"/>
      </rPr>
      <t>Direct Costs =</t>
    </r>
    <r>
      <rPr>
        <sz val="10"/>
        <color rgb="FF000000"/>
        <rFont val="Verdana"/>
      </rPr>
      <t xml:space="preserve"> Vacancy Costs + Recruiting Costs + Onboarding Costs</t>
    </r>
  </si>
  <si>
    <t>The objective of the calculator is to estimate the hidden cost of replacing a frontline worker. Compare the cost of turnover to the direct costs of adding benefits or wage increases that may improve employee retention.</t>
  </si>
  <si>
    <r>
      <rPr>
        <b/>
        <sz val="10"/>
        <color rgb="FF000000"/>
        <rFont val="Verdana"/>
      </rPr>
      <t>Vacancy Costs</t>
    </r>
    <r>
      <rPr>
        <sz val="10"/>
        <color rgb="FF000000"/>
        <rFont val="Verdana"/>
      </rPr>
      <t xml:space="preserve"> assume the business paid overtime at a rate of 1.5% for 8 hours a day for the number of days it took to replace the employee.  This is multiplied by the number of workers who leave annually.  </t>
    </r>
  </si>
  <si>
    <r>
      <rPr>
        <b/>
        <sz val="10"/>
        <color rgb="FF000000"/>
        <rFont val="Verdana"/>
      </rPr>
      <t>Recruiting  Costs</t>
    </r>
    <r>
      <rPr>
        <sz val="10"/>
        <color rgb="FF000000"/>
        <rFont val="Verdana"/>
      </rPr>
      <t xml:space="preserve"> assume $150 for advertising (Costs range from $100 to $400 a month for traditional social media job posts.) + 3 hours of the manager's time to screen resumes + 10 hours of the manager's time to prepare for interviews, conduct interviews and follow-up after interviews + $60 for a background check. This is multiplied by the number of workers who leave annually</t>
    </r>
  </si>
  <si>
    <r>
      <rPr>
        <b/>
        <sz val="10"/>
        <color rgb="FF000000"/>
        <rFont val="Verdana"/>
      </rPr>
      <t>Onboarding Costs</t>
    </r>
    <r>
      <rPr>
        <sz val="10"/>
        <color rgb="FF000000"/>
        <rFont val="Verdana"/>
      </rPr>
      <t xml:space="preserve"> assume 4 hours of the manager's time for prep and planning + 40 hours of the manager's time to on-board the new employee (including paperwork) + a 50% productivity rate for the number of days until the new employee is productive. </t>
    </r>
  </si>
  <si>
    <r>
      <t xml:space="preserve">Itemized Cost of Employee Turnover Tool: </t>
    </r>
    <r>
      <rPr>
        <b/>
        <sz val="11"/>
        <color theme="1"/>
        <rFont val="Calibri"/>
        <family val="2"/>
        <scheme val="minor"/>
      </rPr>
      <t xml:space="preserve"> </t>
    </r>
    <r>
      <rPr>
        <sz val="11"/>
        <color theme="1"/>
        <rFont val="Calibri"/>
        <family val="2"/>
        <scheme val="minor"/>
      </rPr>
      <t>In the lightly-shaded boxes, key in data related to your client's business.</t>
    </r>
  </si>
  <si>
    <t>Notes</t>
  </si>
  <si>
    <t>Hourly Rate</t>
  </si>
  <si>
    <t>Overtime Rate</t>
  </si>
  <si>
    <t>Number of Hours Worked</t>
  </si>
  <si>
    <t>Number of Days</t>
  </si>
  <si>
    <t>Total</t>
  </si>
  <si>
    <t>Overtime Costs</t>
  </si>
  <si>
    <t>Typically overtime is paid at 1.5 times the hourly rate. Average days  to hire frontline workers is 40 days</t>
  </si>
  <si>
    <t>Temporary Staff Costs</t>
  </si>
  <si>
    <t>Some agencies charge a fixed rate, while others charge a 1.5 times differential.</t>
  </si>
  <si>
    <t>Total Vacancy Costs</t>
  </si>
  <si>
    <t>Recruiting Costs</t>
  </si>
  <si>
    <t>Advertising Costs</t>
  </si>
  <si>
    <t>Costs range from $100 to $400 a month for traditional social media job posts.</t>
  </si>
  <si>
    <t>n/a</t>
  </si>
  <si>
    <t>Screen Resumes</t>
  </si>
  <si>
    <t>Key hourly rate of manager and number of hours estimated to screen resumes.</t>
  </si>
  <si>
    <t>Interview, Prep  &amp; Follow-up</t>
  </si>
  <si>
    <t>Key hourly rate of manager and number of hours estimated to prepare for interviews, conduct interviews and follow up with candidates</t>
  </si>
  <si>
    <t>Background Check</t>
  </si>
  <si>
    <t>If you perform a background check, key your estimated costs</t>
  </si>
  <si>
    <t>Total Recruiting Costs</t>
  </si>
  <si>
    <t>Onboarding Costs</t>
  </si>
  <si>
    <t>Differential</t>
  </si>
  <si>
    <t>Manager Preparation</t>
  </si>
  <si>
    <t>Key hourly rate of manager and number of hours estimated to training, orienting and onboarding of new employee.</t>
  </si>
  <si>
    <t>Training (Manager time)</t>
  </si>
  <si>
    <t>Key hourly rate of manager and number of hours estimated to prepare for onboarding of new employee, including paperwork.</t>
  </si>
  <si>
    <t>Ramp-up Time</t>
  </si>
  <si>
    <t>How long does it take for the new employee to be fully productive. Key in the hourly rate of the new employee, an estimate of how productive they will be and the duration. Employees in unskilled labor positions are generally considered to be 50% productive for 30 to 60 days.</t>
  </si>
  <si>
    <t>Total Onboarding Costs</t>
  </si>
  <si>
    <t>How many employees at this salary leave each year?</t>
  </si>
  <si>
    <r>
      <t xml:space="preserve">    </t>
    </r>
    <r>
      <rPr>
        <u/>
        <sz val="11"/>
        <color theme="1"/>
        <rFont val="Calibri"/>
        <family val="2"/>
        <scheme val="minor"/>
      </rPr>
      <t>Detail</t>
    </r>
    <r>
      <rPr>
        <sz val="11"/>
        <color theme="1"/>
        <rFont val="Calibri"/>
        <family val="2"/>
        <scheme val="minor"/>
      </rPr>
      <t>:      Vacancy Costs:</t>
    </r>
  </si>
  <si>
    <t xml:space="preserve">                        Recruiting Costs:</t>
  </si>
  <si>
    <t xml:space="preserve">                        Onboarding Costs:</t>
  </si>
  <si>
    <t>Rate</t>
  </si>
  <si>
    <t>Overtime</t>
  </si>
  <si>
    <t>Temp Staff</t>
  </si>
  <si>
    <t>Recruitment Costs</t>
  </si>
  <si>
    <t>Advertising</t>
  </si>
  <si>
    <t>Prep &amp; Planning (Manager Time)</t>
  </si>
  <si>
    <t>TOTAL Per Employee</t>
  </si>
  <si>
    <t>per employee</t>
  </si>
  <si>
    <t>number of employees / year who leave</t>
  </si>
  <si>
    <t>TOTAL SPEND to COVER TURNOVER</t>
  </si>
  <si>
    <t xml:space="preserve">Can be reinvested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</si>
</sst>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0.0_);\(#,##0.0\)"/>
  </numFmts>
  <fonts count="40">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b/>
      <sz val="11"/>
      <color theme="0"/>
      <name val="Arial"/>
      <family val="2"/>
    </font>
    <font>
      <b/>
      <sz val="14"/>
      <color theme="1"/>
      <name val="Ink Free"/>
      <family val="4"/>
    </font>
    <font>
      <u/>
      <sz val="11"/>
      <color theme="1"/>
      <name val="Calibri"/>
      <family val="2"/>
      <scheme val="minor"/>
    </font>
    <font>
      <sz val="10"/>
      <color theme="1"/>
      <name val="Arial"/>
      <family val="2"/>
    </font>
    <font>
      <sz val="10"/>
      <color theme="1"/>
      <name val="Calibri"/>
      <family val="2"/>
      <scheme val="minor"/>
    </font>
    <font>
      <b/>
      <sz val="16"/>
      <color theme="1"/>
      <name val="Calibri"/>
      <family val="2"/>
      <scheme val="minor"/>
    </font>
    <font>
      <b/>
      <sz val="10"/>
      <color theme="1"/>
      <name val="Calibri"/>
      <family val="2"/>
      <scheme val="minor"/>
    </font>
    <font>
      <b/>
      <sz val="12"/>
      <color rgb="FFFF0000"/>
      <name val="Calibri"/>
      <family val="2"/>
      <scheme val="minor"/>
    </font>
    <font>
      <b/>
      <sz val="10"/>
      <color rgb="FFFF0000"/>
      <name val="Calibri"/>
      <family val="2"/>
      <scheme val="minor"/>
    </font>
    <font>
      <sz val="10"/>
      <color theme="1"/>
      <name val="Verdana"/>
    </font>
    <font>
      <b/>
      <sz val="10"/>
      <color theme="1"/>
      <name val="Verdana"/>
    </font>
    <font>
      <b/>
      <sz val="16"/>
      <color theme="1"/>
      <name val="Verdana"/>
    </font>
    <font>
      <sz val="11"/>
      <color theme="1"/>
      <name val="Verdana"/>
    </font>
    <font>
      <b/>
      <sz val="10"/>
      <color rgb="FFFF0000"/>
      <name val="Verdana"/>
    </font>
    <font>
      <b/>
      <sz val="10"/>
      <color rgb="FF000000"/>
      <name val="Verdana"/>
    </font>
    <font>
      <sz val="10"/>
      <color rgb="FF000000"/>
      <name val="Verdana"/>
    </font>
    <font>
      <sz val="11"/>
      <color theme="0"/>
      <name val="Calibri"/>
      <family val="2"/>
      <scheme val="minor"/>
    </font>
    <font>
      <b/>
      <sz val="16"/>
      <color theme="1"/>
      <name val="Verdana"/>
      <family val="2"/>
    </font>
    <font>
      <sz val="10"/>
      <color rgb="FF000000"/>
      <name val="Verdana"/>
      <family val="2"/>
    </font>
    <font>
      <sz val="11"/>
      <color theme="1"/>
      <name val="Verdana"/>
      <family val="2"/>
    </font>
    <font>
      <b/>
      <sz val="11"/>
      <color theme="1"/>
      <name val="Verdana"/>
      <family val="2"/>
    </font>
    <font>
      <b/>
      <sz val="14"/>
      <color theme="1"/>
      <name val="Verdana"/>
      <family val="2"/>
    </font>
    <font>
      <b/>
      <sz val="12"/>
      <color theme="1"/>
      <name val="Verdana"/>
      <family val="2"/>
    </font>
    <font>
      <b/>
      <sz val="11"/>
      <color theme="0"/>
      <name val="Verdana"/>
      <family val="2"/>
    </font>
    <font>
      <sz val="50"/>
      <color rgb="FF000000"/>
      <name val="Calibri"/>
      <family val="2"/>
      <scheme val="minor"/>
    </font>
    <font>
      <sz val="18"/>
      <color theme="0"/>
      <name val="Calibri"/>
      <family val="2"/>
      <scheme val="minor"/>
    </font>
    <font>
      <b/>
      <sz val="12"/>
      <color theme="0"/>
      <name val="Calibri"/>
      <family val="2"/>
      <scheme val="minor"/>
    </font>
    <font>
      <sz val="12"/>
      <color theme="0"/>
      <name val="Calibri"/>
      <family val="2"/>
      <scheme val="minor"/>
    </font>
    <font>
      <sz val="12"/>
      <color rgb="FF000000"/>
      <name val="Calibri"/>
      <family val="2"/>
      <scheme val="minor"/>
    </font>
    <font>
      <sz val="12"/>
      <color theme="6"/>
      <name val="Calibri"/>
      <family val="2"/>
      <scheme val="minor"/>
    </font>
    <font>
      <sz val="12"/>
      <color theme="1"/>
      <name val="Calibri"/>
      <family val="2"/>
      <scheme val="minor"/>
    </font>
    <font>
      <b/>
      <sz val="12"/>
      <color theme="6"/>
      <name val="Calibri"/>
      <family val="2"/>
      <scheme val="minor"/>
    </font>
    <font>
      <sz val="12"/>
      <color theme="5"/>
      <name val="Calibri"/>
      <family val="2"/>
      <scheme val="minor"/>
    </font>
    <font>
      <sz val="12"/>
      <color rgb="FFBBFBF5"/>
      <name val="Calibri"/>
      <family val="2"/>
      <scheme val="minor"/>
    </font>
    <font>
      <b/>
      <sz val="12"/>
      <color rgb="FFBBFBF5"/>
      <name val="Calibri"/>
      <family val="2"/>
      <scheme val="minor"/>
    </font>
    <font>
      <b/>
      <u/>
      <sz val="11"/>
      <color theme="1"/>
      <name val="Verdana"/>
      <family val="2"/>
    </font>
  </fonts>
  <fills count="7">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FF0000"/>
        <bgColor indexed="64"/>
      </patternFill>
    </fill>
    <fill>
      <patternFill patternType="solid">
        <fgColor theme="4" tint="0.79998168889431442"/>
        <bgColor indexed="64"/>
      </patternFill>
    </fill>
    <fill>
      <patternFill patternType="solid">
        <fgColor rgb="FF18A5BF"/>
        <bgColor indexed="64"/>
      </patternFill>
    </fill>
  </fills>
  <borders count="18">
    <border>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top/>
      <bottom style="thin">
        <color theme="4" tint="-0.24994659260841701"/>
      </bottom>
      <diagonal/>
    </border>
    <border>
      <left/>
      <right style="thin">
        <color theme="4" tint="-0.24994659260841701"/>
      </right>
      <top/>
      <bottom style="thin">
        <color theme="4" tint="-0.24994659260841701"/>
      </bottom>
      <diagonal/>
    </border>
    <border>
      <left style="thin">
        <color theme="4" tint="-0.24994659260841701"/>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right/>
      <top style="thin">
        <color theme="4" tint="-0.24994659260841701"/>
      </top>
      <bottom style="thin">
        <color theme="4" tint="-0.24994659260841701"/>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s>
  <cellStyleXfs count="2">
    <xf numFmtId="0" fontId="0" fillId="0" borderId="0"/>
    <xf numFmtId="44" fontId="1" fillId="0" borderId="0" applyFont="0" applyFill="0" applyBorder="0" applyAlignment="0" applyProtection="0"/>
  </cellStyleXfs>
  <cellXfs count="154">
    <xf numFmtId="0" fontId="0" fillId="0" borderId="0" xfId="0"/>
    <xf numFmtId="0" fontId="0" fillId="2" borderId="0" xfId="0" applyFill="1"/>
    <xf numFmtId="0" fontId="0" fillId="2" borderId="0" xfId="0" applyFill="1" applyAlignment="1">
      <alignment horizontal="center"/>
    </xf>
    <xf numFmtId="44" fontId="0" fillId="2" borderId="0" xfId="1" applyFont="1" applyFill="1"/>
    <xf numFmtId="44" fontId="0" fillId="2" borderId="0" xfId="0" applyNumberFormat="1" applyFill="1"/>
    <xf numFmtId="0" fontId="2" fillId="2" borderId="0" xfId="0" applyFont="1" applyFill="1"/>
    <xf numFmtId="44" fontId="2" fillId="2" borderId="0" xfId="0" applyNumberFormat="1" applyFont="1" applyFill="1"/>
    <xf numFmtId="0" fontId="0" fillId="2" borderId="0" xfId="0" applyFill="1" applyAlignment="1">
      <alignment vertical="center"/>
    </xf>
    <xf numFmtId="0" fontId="5" fillId="2" borderId="0" xfId="0" applyFont="1" applyFill="1" applyAlignment="1">
      <alignment horizontal="center" vertical="center" wrapText="1"/>
    </xf>
    <xf numFmtId="164" fontId="0" fillId="2" borderId="0" xfId="0" applyNumberFormat="1" applyFill="1" applyAlignment="1">
      <alignment vertical="center"/>
    </xf>
    <xf numFmtId="0" fontId="0" fillId="2" borderId="0" xfId="0" applyFill="1" applyAlignment="1">
      <alignment horizontal="center" vertical="center"/>
    </xf>
    <xf numFmtId="164" fontId="0" fillId="2" borderId="11" xfId="0" applyNumberFormat="1" applyFill="1" applyBorder="1" applyAlignment="1">
      <alignment vertical="center"/>
    </xf>
    <xf numFmtId="164" fontId="0" fillId="2" borderId="12" xfId="0" applyNumberFormat="1" applyFill="1" applyBorder="1" applyAlignment="1">
      <alignment vertical="center"/>
    </xf>
    <xf numFmtId="164" fontId="0" fillId="2" borderId="14" xfId="0" applyNumberFormat="1" applyFill="1" applyBorder="1" applyAlignment="1">
      <alignment vertical="center"/>
    </xf>
    <xf numFmtId="0" fontId="0" fillId="2" borderId="16" xfId="0" applyFill="1" applyBorder="1" applyAlignment="1">
      <alignment vertical="center"/>
    </xf>
    <xf numFmtId="164" fontId="0" fillId="2" borderId="17" xfId="0" applyNumberFormat="1" applyFill="1" applyBorder="1" applyAlignment="1">
      <alignment vertical="center"/>
    </xf>
    <xf numFmtId="0" fontId="0" fillId="2" borderId="10" xfId="0" applyFill="1" applyBorder="1" applyAlignment="1">
      <alignment horizontal="left" vertical="center"/>
    </xf>
    <xf numFmtId="0" fontId="0" fillId="2" borderId="13" xfId="0" applyFill="1" applyBorder="1" applyAlignment="1">
      <alignment horizontal="left" vertical="center"/>
    </xf>
    <xf numFmtId="0" fontId="0" fillId="2" borderId="15" xfId="0" applyFill="1" applyBorder="1" applyAlignment="1">
      <alignment horizontal="left" vertical="center"/>
    </xf>
    <xf numFmtId="37" fontId="0" fillId="2" borderId="0" xfId="0" applyNumberFormat="1" applyFill="1"/>
    <xf numFmtId="0" fontId="2" fillId="2" borderId="0" xfId="0" applyFont="1" applyFill="1" applyAlignment="1">
      <alignment vertical="center"/>
    </xf>
    <xf numFmtId="0" fontId="9" fillId="2" borderId="0" xfId="0" applyFont="1" applyFill="1" applyAlignment="1">
      <alignment vertical="center"/>
    </xf>
    <xf numFmtId="37" fontId="0" fillId="2" borderId="0" xfId="0" applyNumberFormat="1" applyFill="1" applyAlignment="1">
      <alignment vertical="center"/>
    </xf>
    <xf numFmtId="44" fontId="2" fillId="2" borderId="0" xfId="0" applyNumberFormat="1" applyFont="1" applyFill="1" applyAlignment="1">
      <alignment vertical="center"/>
    </xf>
    <xf numFmtId="0" fontId="8" fillId="2" borderId="0" xfId="0" applyFont="1" applyFill="1" applyAlignment="1">
      <alignment vertical="center" wrapText="1"/>
    </xf>
    <xf numFmtId="0" fontId="10" fillId="2" borderId="0" xfId="0" applyFont="1" applyFill="1" applyAlignment="1">
      <alignment vertical="center" wrapText="1"/>
    </xf>
    <xf numFmtId="0" fontId="2" fillId="2" borderId="0" xfId="0" applyFont="1" applyFill="1" applyAlignment="1">
      <alignment horizontal="center" vertical="center"/>
    </xf>
    <xf numFmtId="0" fontId="2" fillId="2" borderId="0" xfId="0" applyFont="1" applyFill="1" applyAlignment="1">
      <alignment horizontal="center" vertical="center" wrapText="1"/>
    </xf>
    <xf numFmtId="164" fontId="2" fillId="2" borderId="0" xfId="0" applyNumberFormat="1" applyFont="1" applyFill="1" applyAlignment="1">
      <alignment vertical="center"/>
    </xf>
    <xf numFmtId="0" fontId="1" fillId="2" borderId="0" xfId="0" applyFont="1" applyFill="1" applyAlignment="1">
      <alignment horizontal="center" vertical="center"/>
    </xf>
    <xf numFmtId="164" fontId="1" fillId="2" borderId="0" xfId="0" applyNumberFormat="1" applyFont="1" applyFill="1" applyAlignment="1">
      <alignment vertical="center"/>
    </xf>
    <xf numFmtId="44" fontId="1" fillId="2" borderId="0" xfId="0" applyNumberFormat="1" applyFont="1" applyFill="1" applyAlignment="1">
      <alignment vertical="center"/>
    </xf>
    <xf numFmtId="0" fontId="1" fillId="2" borderId="0" xfId="0" applyFont="1" applyFill="1" applyAlignment="1">
      <alignment vertical="center"/>
    </xf>
    <xf numFmtId="0" fontId="9" fillId="2" borderId="0" xfId="0" applyFont="1" applyFill="1" applyAlignment="1">
      <alignment horizontal="center" vertical="center"/>
    </xf>
    <xf numFmtId="0" fontId="9" fillId="2" borderId="0" xfId="0" applyFont="1" applyFill="1" applyAlignment="1">
      <alignment horizontal="center" vertical="center" wrapText="1"/>
    </xf>
    <xf numFmtId="0" fontId="8" fillId="2" borderId="0" xfId="0" applyFont="1" applyFill="1" applyAlignment="1">
      <alignment vertical="center"/>
    </xf>
    <xf numFmtId="0" fontId="10" fillId="2" borderId="0" xfId="0" applyFont="1" applyFill="1" applyAlignment="1">
      <alignment horizontal="left" vertical="center" wrapText="1"/>
    </xf>
    <xf numFmtId="0" fontId="7" fillId="2" borderId="0" xfId="0" applyFont="1" applyFill="1" applyAlignment="1">
      <alignment horizontal="right" vertical="center"/>
    </xf>
    <xf numFmtId="44" fontId="8" fillId="2" borderId="0" xfId="1" applyFont="1" applyFill="1" applyBorder="1" applyAlignment="1">
      <alignment vertical="center"/>
    </xf>
    <xf numFmtId="44" fontId="7" fillId="2" borderId="0" xfId="1" applyFont="1" applyFill="1" applyBorder="1" applyAlignment="1">
      <alignment vertical="center"/>
    </xf>
    <xf numFmtId="0" fontId="8" fillId="2" borderId="0" xfId="0" applyFont="1" applyFill="1"/>
    <xf numFmtId="0" fontId="2" fillId="2" borderId="0" xfId="0" applyFont="1" applyFill="1" applyAlignment="1">
      <alignment horizontal="left" vertical="center"/>
    </xf>
    <xf numFmtId="0" fontId="13" fillId="2" borderId="0" xfId="0" applyFont="1" applyFill="1" applyAlignment="1">
      <alignment wrapText="1"/>
    </xf>
    <xf numFmtId="0" fontId="13" fillId="2" borderId="0" xfId="0" applyFont="1" applyFill="1" applyAlignment="1">
      <alignment vertical="center" wrapText="1"/>
    </xf>
    <xf numFmtId="0" fontId="15" fillId="2" borderId="0" xfId="0" applyFont="1" applyFill="1" applyAlignment="1">
      <alignment horizontal="center" vertical="center" wrapText="1"/>
    </xf>
    <xf numFmtId="0" fontId="16" fillId="2" borderId="0" xfId="0" applyFont="1" applyFill="1" applyAlignment="1">
      <alignment vertical="center"/>
    </xf>
    <xf numFmtId="0" fontId="15" fillId="2" borderId="0" xfId="0" applyFont="1" applyFill="1" applyAlignment="1">
      <alignment horizontal="center" vertical="center"/>
    </xf>
    <xf numFmtId="0" fontId="13" fillId="2" borderId="0" xfId="0" applyFont="1" applyFill="1"/>
    <xf numFmtId="0" fontId="13" fillId="2" borderId="0" xfId="0" applyFont="1" applyFill="1" applyAlignment="1">
      <alignment vertical="center"/>
    </xf>
    <xf numFmtId="0" fontId="13" fillId="2" borderId="0" xfId="0" applyFont="1" applyFill="1" applyAlignment="1">
      <alignment horizontal="left" vertical="center" wrapText="1"/>
    </xf>
    <xf numFmtId="0" fontId="14" fillId="2" borderId="0" xfId="0" applyFont="1" applyFill="1" applyAlignment="1">
      <alignment horizontal="left" vertical="center" wrapText="1"/>
    </xf>
    <xf numFmtId="0" fontId="13" fillId="2" borderId="0" xfId="0" applyFont="1" applyFill="1" applyAlignment="1">
      <alignment horizontal="right" vertical="center"/>
    </xf>
    <xf numFmtId="44" fontId="13" fillId="2" borderId="0" xfId="1" applyFont="1" applyFill="1" applyBorder="1" applyAlignment="1">
      <alignment vertical="center"/>
    </xf>
    <xf numFmtId="0" fontId="19" fillId="2" borderId="0" xfId="0" applyFont="1" applyFill="1" applyAlignment="1">
      <alignment vertical="center"/>
    </xf>
    <xf numFmtId="0" fontId="8" fillId="2" borderId="0" xfId="0" applyFont="1" applyFill="1" applyAlignment="1">
      <alignment horizontal="center" vertical="center" wrapText="1"/>
    </xf>
    <xf numFmtId="0" fontId="0" fillId="2" borderId="0" xfId="0" applyFill="1" applyAlignment="1">
      <alignment vertical="center" wrapText="1"/>
    </xf>
    <xf numFmtId="0" fontId="22" fillId="2" borderId="0" xfId="0" applyFont="1" applyFill="1" applyAlignment="1">
      <alignment vertical="center" wrapText="1"/>
    </xf>
    <xf numFmtId="0" fontId="23" fillId="2" borderId="0" xfId="0" applyFont="1" applyFill="1" applyAlignment="1">
      <alignment vertical="center" wrapText="1"/>
    </xf>
    <xf numFmtId="0" fontId="23" fillId="2" borderId="0" xfId="0" applyFont="1" applyFill="1" applyAlignment="1">
      <alignment vertical="center"/>
    </xf>
    <xf numFmtId="0" fontId="21" fillId="2" borderId="0" xfId="0" applyFont="1" applyFill="1" applyAlignment="1">
      <alignment vertical="center"/>
    </xf>
    <xf numFmtId="0" fontId="23" fillId="2" borderId="1" xfId="0" applyFont="1" applyFill="1" applyBorder="1" applyAlignment="1">
      <alignment horizontal="right" vertical="center" indent="2"/>
    </xf>
    <xf numFmtId="0" fontId="23" fillId="2" borderId="3" xfId="0" applyFont="1" applyFill="1" applyBorder="1" applyAlignment="1">
      <alignment vertical="center"/>
    </xf>
    <xf numFmtId="0" fontId="23" fillId="2" borderId="1" xfId="0" applyFont="1" applyFill="1" applyBorder="1" applyAlignment="1">
      <alignment horizontal="left" vertical="center" indent="1"/>
    </xf>
    <xf numFmtId="0" fontId="23" fillId="2" borderId="2" xfId="0" applyFont="1" applyFill="1" applyBorder="1" applyAlignment="1">
      <alignment horizontal="right" vertical="center" indent="2"/>
    </xf>
    <xf numFmtId="0" fontId="23" fillId="2" borderId="2" xfId="0" applyFont="1" applyFill="1" applyBorder="1" applyAlignment="1">
      <alignment horizontal="left" vertical="center" indent="1"/>
    </xf>
    <xf numFmtId="0" fontId="23" fillId="2" borderId="5" xfId="0" applyFont="1" applyFill="1" applyBorder="1" applyAlignment="1">
      <alignment vertical="center"/>
    </xf>
    <xf numFmtId="0" fontId="23" fillId="2" borderId="10" xfId="0" applyFont="1" applyFill="1" applyBorder="1" applyAlignment="1">
      <alignment horizontal="left" vertical="center"/>
    </xf>
    <xf numFmtId="164" fontId="23" fillId="2" borderId="11" xfId="0" applyNumberFormat="1" applyFont="1" applyFill="1" applyBorder="1" applyAlignment="1">
      <alignment vertical="center"/>
    </xf>
    <xf numFmtId="164" fontId="23" fillId="2" borderId="12" xfId="0" applyNumberFormat="1" applyFont="1" applyFill="1" applyBorder="1" applyAlignment="1">
      <alignment vertical="center"/>
    </xf>
    <xf numFmtId="0" fontId="23" fillId="2" borderId="13" xfId="0" applyFont="1" applyFill="1" applyBorder="1" applyAlignment="1">
      <alignment horizontal="left" vertical="center"/>
    </xf>
    <xf numFmtId="164" fontId="23" fillId="2" borderId="14" xfId="0" applyNumberFormat="1" applyFont="1" applyFill="1" applyBorder="1" applyAlignment="1">
      <alignment vertical="center"/>
    </xf>
    <xf numFmtId="0" fontId="23" fillId="2" borderId="15" xfId="0" applyFont="1" applyFill="1" applyBorder="1" applyAlignment="1">
      <alignment horizontal="left" vertical="center"/>
    </xf>
    <xf numFmtId="0" fontId="23" fillId="2" borderId="16" xfId="0" applyFont="1" applyFill="1" applyBorder="1" applyAlignment="1">
      <alignment vertical="center"/>
    </xf>
    <xf numFmtId="164" fontId="23" fillId="2" borderId="17" xfId="0" applyNumberFormat="1" applyFont="1" applyFill="1" applyBorder="1" applyAlignment="1">
      <alignment vertical="center"/>
    </xf>
    <xf numFmtId="0" fontId="0" fillId="6" borderId="0" xfId="0" applyFill="1" applyAlignment="1">
      <alignment vertical="center"/>
    </xf>
    <xf numFmtId="0" fontId="28" fillId="2" borderId="0" xfId="0" applyFont="1" applyFill="1" applyAlignment="1">
      <alignment vertical="center" wrapText="1"/>
    </xf>
    <xf numFmtId="0" fontId="0" fillId="2" borderId="0" xfId="0" applyFill="1" applyAlignment="1">
      <alignment vertical="top"/>
    </xf>
    <xf numFmtId="0" fontId="29" fillId="2" borderId="0" xfId="0" applyFont="1" applyFill="1" applyAlignment="1">
      <alignment horizontal="left" vertical="top" indent="1"/>
    </xf>
    <xf numFmtId="0" fontId="20" fillId="2" borderId="0" xfId="0" applyFont="1" applyFill="1" applyAlignment="1">
      <alignment vertical="top"/>
    </xf>
    <xf numFmtId="0" fontId="0" fillId="0" borderId="0" xfId="0" applyAlignment="1">
      <alignment vertical="top"/>
    </xf>
    <xf numFmtId="0" fontId="0" fillId="6" borderId="0" xfId="0" applyFill="1"/>
    <xf numFmtId="0" fontId="30" fillId="6" borderId="0" xfId="0" applyFont="1" applyFill="1" applyAlignment="1">
      <alignment horizontal="left" vertical="center" indent="2"/>
    </xf>
    <xf numFmtId="0" fontId="31" fillId="6" borderId="0" xfId="0" applyFont="1" applyFill="1" applyAlignment="1">
      <alignment horizontal="left" vertical="center" indent="1"/>
    </xf>
    <xf numFmtId="0" fontId="30" fillId="6" borderId="0" xfId="0" applyFont="1" applyFill="1" applyAlignment="1">
      <alignment vertical="center"/>
    </xf>
    <xf numFmtId="0" fontId="32" fillId="2" borderId="0" xfId="0" applyFont="1" applyFill="1" applyAlignment="1">
      <alignment horizontal="left" vertical="center" wrapText="1" indent="2"/>
    </xf>
    <xf numFmtId="0" fontId="33" fillId="2" borderId="0" xfId="0" applyFont="1" applyFill="1"/>
    <xf numFmtId="0" fontId="34" fillId="2" borderId="0" xfId="0" applyFont="1" applyFill="1" applyAlignment="1">
      <alignment horizontal="left" vertical="center" wrapText="1" indent="2"/>
    </xf>
    <xf numFmtId="0" fontId="34" fillId="2" borderId="0" xfId="0" applyFont="1" applyFill="1" applyAlignment="1">
      <alignment horizontal="left" vertical="center" indent="2"/>
    </xf>
    <xf numFmtId="0" fontId="33" fillId="2" borderId="0" xfId="0" applyFont="1" applyFill="1" applyAlignment="1">
      <alignment horizontal="left" vertical="top" indent="2"/>
    </xf>
    <xf numFmtId="0" fontId="31" fillId="6" borderId="0" xfId="0" applyFont="1" applyFill="1" applyAlignment="1">
      <alignment vertical="center"/>
    </xf>
    <xf numFmtId="0" fontId="35" fillId="2" borderId="0" xfId="0" applyFont="1" applyFill="1" applyAlignment="1">
      <alignment horizontal="left" vertical="center" indent="2"/>
    </xf>
    <xf numFmtId="2" fontId="33" fillId="2" borderId="0" xfId="0" applyNumberFormat="1" applyFont="1" applyFill="1" applyAlignment="1">
      <alignment horizontal="left" vertical="center" indent="2"/>
    </xf>
    <xf numFmtId="2" fontId="35" fillId="2" borderId="0" xfId="0" applyNumberFormat="1" applyFont="1" applyFill="1" applyAlignment="1">
      <alignment vertical="center"/>
    </xf>
    <xf numFmtId="0" fontId="36" fillId="2" borderId="0" xfId="0" applyFont="1" applyFill="1" applyAlignment="1">
      <alignment vertical="center" wrapText="1"/>
    </xf>
    <xf numFmtId="0" fontId="35" fillId="2" borderId="0" xfId="0" applyFont="1" applyFill="1" applyAlignment="1">
      <alignment horizontal="left" indent="2"/>
    </xf>
    <xf numFmtId="0" fontId="33" fillId="2" borderId="0" xfId="0" applyFont="1" applyFill="1" applyAlignment="1">
      <alignment vertical="center" wrapText="1"/>
    </xf>
    <xf numFmtId="2" fontId="33" fillId="2" borderId="0" xfId="0" applyNumberFormat="1" applyFont="1" applyFill="1" applyAlignment="1">
      <alignment horizontal="left" vertical="top" indent="2"/>
    </xf>
    <xf numFmtId="0" fontId="33" fillId="2" borderId="0" xfId="0" applyFont="1" applyFill="1" applyAlignment="1">
      <alignment horizontal="left" vertical="top" wrapText="1"/>
    </xf>
    <xf numFmtId="0" fontId="37" fillId="6" borderId="0" xfId="0" applyFont="1" applyFill="1" applyAlignment="1">
      <alignment horizontal="right" vertical="center" indent="1"/>
    </xf>
    <xf numFmtId="0" fontId="37" fillId="6" borderId="0" xfId="0" applyFont="1" applyFill="1"/>
    <xf numFmtId="0" fontId="37" fillId="6" borderId="0" xfId="0" applyFont="1" applyFill="1" applyAlignment="1">
      <alignment vertical="center"/>
    </xf>
    <xf numFmtId="0" fontId="38" fillId="6" borderId="0" xfId="0" applyFont="1" applyFill="1" applyAlignment="1">
      <alignment horizontal="left" indent="2"/>
    </xf>
    <xf numFmtId="0" fontId="34" fillId="2" borderId="0" xfId="0" applyFont="1" applyFill="1" applyAlignment="1">
      <alignment horizontal="left" wrapText="1" indent="2"/>
    </xf>
    <xf numFmtId="14" fontId="33" fillId="2" borderId="0" xfId="0" applyNumberFormat="1" applyFont="1" applyFill="1" applyAlignment="1">
      <alignment horizontal="left" indent="2"/>
    </xf>
    <xf numFmtId="0" fontId="33" fillId="2" borderId="0" xfId="0" applyFont="1" applyFill="1" applyAlignment="1">
      <alignment horizontal="left" indent="2"/>
    </xf>
    <xf numFmtId="0" fontId="35" fillId="2" borderId="0" xfId="0" applyFont="1" applyFill="1" applyAlignment="1">
      <alignment horizontal="left" wrapText="1" indent="2"/>
    </xf>
    <xf numFmtId="0" fontId="0" fillId="0" borderId="0" xfId="0" applyAlignment="1">
      <alignment vertical="center"/>
    </xf>
    <xf numFmtId="44" fontId="23" fillId="5" borderId="2" xfId="1" applyFont="1" applyFill="1" applyBorder="1" applyAlignment="1" applyProtection="1">
      <alignment vertical="center"/>
      <protection locked="0"/>
    </xf>
    <xf numFmtId="37" fontId="23" fillId="5" borderId="2" xfId="1" applyNumberFormat="1" applyFont="1" applyFill="1" applyBorder="1" applyAlignment="1" applyProtection="1">
      <alignment vertical="center"/>
      <protection locked="0"/>
    </xf>
    <xf numFmtId="37" fontId="23" fillId="5" borderId="4" xfId="1" applyNumberFormat="1" applyFont="1" applyFill="1" applyBorder="1" applyAlignment="1" applyProtection="1">
      <alignment vertical="center"/>
      <protection locked="0"/>
    </xf>
    <xf numFmtId="44" fontId="1" fillId="5" borderId="1" xfId="1" applyFont="1" applyFill="1" applyBorder="1" applyAlignment="1" applyProtection="1">
      <alignment vertical="center"/>
      <protection locked="0"/>
    </xf>
    <xf numFmtId="165" fontId="1" fillId="5" borderId="1" xfId="1" applyNumberFormat="1" applyFont="1" applyFill="1" applyBorder="1" applyAlignment="1" applyProtection="1">
      <alignment vertical="center"/>
      <protection locked="0"/>
    </xf>
    <xf numFmtId="37" fontId="1" fillId="5" borderId="1" xfId="1" applyNumberFormat="1" applyFont="1" applyFill="1" applyBorder="1" applyAlignment="1" applyProtection="1">
      <alignment vertical="center"/>
      <protection locked="0"/>
    </xf>
    <xf numFmtId="164" fontId="0" fillId="5" borderId="1" xfId="1" applyNumberFormat="1" applyFont="1" applyFill="1" applyBorder="1" applyAlignment="1" applyProtection="1">
      <alignment vertical="center"/>
      <protection locked="0"/>
    </xf>
    <xf numFmtId="44" fontId="0" fillId="5" borderId="1" xfId="1" applyFont="1" applyFill="1" applyBorder="1" applyAlignment="1" applyProtection="1">
      <alignment vertical="center"/>
      <protection locked="0"/>
    </xf>
    <xf numFmtId="37" fontId="0" fillId="5" borderId="1" xfId="1" applyNumberFormat="1" applyFont="1" applyFill="1" applyBorder="1" applyAlignment="1" applyProtection="1">
      <alignment vertical="center"/>
      <protection locked="0"/>
    </xf>
    <xf numFmtId="37" fontId="3" fillId="5" borderId="1" xfId="1" applyNumberFormat="1" applyFont="1" applyFill="1" applyBorder="1" applyAlignment="1" applyProtection="1">
      <alignment vertical="center"/>
      <protection locked="0"/>
    </xf>
    <xf numFmtId="0" fontId="8" fillId="2" borderId="0" xfId="0" applyFont="1" applyFill="1" applyAlignment="1">
      <alignment vertical="center" wrapText="1"/>
    </xf>
    <xf numFmtId="0" fontId="9" fillId="2" borderId="0" xfId="0" applyFont="1" applyFill="1" applyAlignment="1">
      <alignment horizontal="center" vertical="center" wrapText="1"/>
    </xf>
    <xf numFmtId="0" fontId="9" fillId="2" borderId="0" xfId="0" applyFont="1" applyFill="1" applyAlignment="1">
      <alignment horizontal="center" vertical="center"/>
    </xf>
    <xf numFmtId="0" fontId="10" fillId="2" borderId="0" xfId="0" applyFont="1" applyFill="1" applyAlignment="1">
      <alignment horizontal="left" vertical="center" wrapText="1"/>
    </xf>
    <xf numFmtId="0" fontId="8" fillId="2" borderId="0" xfId="0" applyFont="1" applyFill="1" applyAlignment="1">
      <alignment horizontal="center" vertical="center" wrapText="1"/>
    </xf>
    <xf numFmtId="0" fontId="22" fillId="2" borderId="0" xfId="0" applyFont="1" applyFill="1" applyAlignment="1">
      <alignment vertical="center" wrapText="1"/>
    </xf>
    <xf numFmtId="0" fontId="23" fillId="2" borderId="0" xfId="0" applyFont="1" applyFill="1" applyAlignment="1">
      <alignment vertical="center" wrapText="1"/>
    </xf>
    <xf numFmtId="0" fontId="21" fillId="2" borderId="0" xfId="0" applyFont="1" applyFill="1" applyAlignment="1">
      <alignment horizontal="center" vertical="center" wrapText="1"/>
    </xf>
    <xf numFmtId="0" fontId="21" fillId="2" borderId="0" xfId="0" applyFont="1" applyFill="1" applyAlignment="1">
      <alignment horizontal="center" vertical="center"/>
    </xf>
    <xf numFmtId="0" fontId="27" fillId="4" borderId="7" xfId="0" applyFont="1" applyFill="1" applyBorder="1" applyAlignment="1">
      <alignment horizontal="center" vertical="center" wrapText="1"/>
    </xf>
    <xf numFmtId="0" fontId="27" fillId="4" borderId="8" xfId="0" applyFont="1" applyFill="1" applyBorder="1" applyAlignment="1">
      <alignment horizontal="center" vertical="center" wrapText="1"/>
    </xf>
    <xf numFmtId="0" fontId="27" fillId="4" borderId="9" xfId="0" applyFont="1" applyFill="1" applyBorder="1" applyAlignment="1">
      <alignment horizontal="center" vertical="center" wrapText="1"/>
    </xf>
    <xf numFmtId="164" fontId="23" fillId="2" borderId="7" xfId="0" applyNumberFormat="1" applyFont="1" applyFill="1" applyBorder="1" applyAlignment="1">
      <alignment horizontal="center" vertical="center"/>
    </xf>
    <xf numFmtId="164" fontId="23" fillId="2" borderId="8" xfId="0" applyNumberFormat="1" applyFont="1" applyFill="1" applyBorder="1" applyAlignment="1">
      <alignment horizontal="center" vertical="center"/>
    </xf>
    <xf numFmtId="164" fontId="23" fillId="2" borderId="9" xfId="0" applyNumberFormat="1" applyFont="1" applyFill="1" applyBorder="1" applyAlignment="1">
      <alignment horizontal="center" vertical="center"/>
    </xf>
    <xf numFmtId="0" fontId="25" fillId="3" borderId="4" xfId="0" applyFont="1" applyFill="1" applyBorder="1" applyAlignment="1">
      <alignment horizontal="center" vertical="center"/>
    </xf>
    <xf numFmtId="0" fontId="25" fillId="3" borderId="6" xfId="0" applyFont="1" applyFill="1" applyBorder="1" applyAlignment="1">
      <alignment horizontal="center" vertical="center"/>
    </xf>
    <xf numFmtId="0" fontId="25" fillId="3" borderId="5" xfId="0" applyFont="1" applyFill="1" applyBorder="1" applyAlignment="1">
      <alignment horizontal="center" vertical="center"/>
    </xf>
    <xf numFmtId="0" fontId="25" fillId="3" borderId="1" xfId="0" applyFont="1" applyFill="1" applyBorder="1" applyAlignment="1">
      <alignment horizontal="center" vertical="center" wrapText="1"/>
    </xf>
    <xf numFmtId="0" fontId="13" fillId="2" borderId="0" xfId="0" applyFont="1" applyFill="1" applyAlignment="1">
      <alignment vertical="center" wrapText="1"/>
    </xf>
    <xf numFmtId="0" fontId="13" fillId="2" borderId="0" xfId="0" applyFont="1" applyFill="1" applyAlignment="1">
      <alignment vertical="top" wrapText="1"/>
    </xf>
    <xf numFmtId="0" fontId="15" fillId="2" borderId="0" xfId="0" applyFont="1" applyFill="1" applyAlignment="1">
      <alignment horizontal="center" vertical="center" wrapText="1"/>
    </xf>
    <xf numFmtId="0" fontId="15" fillId="2" borderId="0" xfId="0" applyFont="1" applyFill="1" applyAlignment="1">
      <alignment horizontal="center" vertical="center"/>
    </xf>
    <xf numFmtId="0" fontId="19" fillId="2" borderId="0" xfId="0" applyFont="1" applyFill="1" applyAlignment="1">
      <alignment wrapText="1"/>
    </xf>
    <xf numFmtId="0" fontId="13" fillId="2" borderId="0" xfId="0" applyFont="1" applyFill="1" applyAlignment="1">
      <alignment wrapText="1"/>
    </xf>
    <xf numFmtId="0" fontId="19" fillId="2" borderId="0" xfId="0" applyFont="1" applyFill="1" applyAlignment="1">
      <alignment vertical="top" wrapText="1"/>
    </xf>
    <xf numFmtId="0" fontId="19" fillId="2" borderId="0" xfId="0" applyFont="1" applyFill="1" applyAlignment="1">
      <alignment vertical="center" wrapText="1"/>
    </xf>
    <xf numFmtId="0" fontId="19" fillId="2" borderId="0" xfId="0" applyFont="1" applyFill="1" applyAlignment="1">
      <alignment horizontal="left" vertical="center" wrapText="1"/>
    </xf>
    <xf numFmtId="0" fontId="13" fillId="2" borderId="0" xfId="0" applyFont="1" applyFill="1" applyAlignment="1">
      <alignment horizontal="left" vertical="center" wrapText="1"/>
    </xf>
    <xf numFmtId="0" fontId="18" fillId="2" borderId="0" xfId="0" applyFont="1" applyFill="1" applyAlignment="1">
      <alignment horizontal="left" vertical="center" wrapText="1"/>
    </xf>
    <xf numFmtId="0" fontId="14" fillId="2" borderId="0" xfId="0" applyFont="1" applyFill="1" applyAlignment="1">
      <alignment horizontal="left"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9" xfId="0" applyFont="1" applyFill="1" applyBorder="1" applyAlignment="1">
      <alignment horizontal="center" vertical="center" wrapText="1"/>
    </xf>
    <xf numFmtId="164" fontId="0" fillId="2" borderId="7" xfId="0" applyNumberFormat="1" applyFill="1" applyBorder="1" applyAlignment="1">
      <alignment horizontal="center" vertical="center"/>
    </xf>
    <xf numFmtId="164" fontId="0" fillId="2" borderId="8" xfId="0" applyNumberFormat="1" applyFill="1" applyBorder="1" applyAlignment="1">
      <alignment horizontal="center" vertical="center"/>
    </xf>
    <xf numFmtId="164" fontId="0" fillId="2" borderId="9" xfId="0" applyNumberFormat="1" applyFill="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colors>
    <mruColors>
      <color rgb="FF18A5BF"/>
      <color rgb="FF2596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158749</xdr:colOff>
      <xdr:row>12</xdr:row>
      <xdr:rowOff>85354</xdr:rowOff>
    </xdr:from>
    <xdr:to>
      <xdr:col>2</xdr:col>
      <xdr:colOff>452437</xdr:colOff>
      <xdr:row>16</xdr:row>
      <xdr:rowOff>47084</xdr:rowOff>
    </xdr:to>
    <xdr:pic>
      <xdr:nvPicPr>
        <xdr:cNvPr id="3" name="Picture 2">
          <a:extLst>
            <a:ext uri="{FF2B5EF4-FFF2-40B4-BE49-F238E27FC236}">
              <a16:creationId xmlns:a16="http://schemas.microsoft.com/office/drawing/2014/main" id="{8A906C68-D4E7-4CB6-8867-975B08FC60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749" y="3935042"/>
          <a:ext cx="1516063" cy="5967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488797</xdr:colOff>
      <xdr:row>12</xdr:row>
      <xdr:rowOff>92342</xdr:rowOff>
    </xdr:from>
    <xdr:to>
      <xdr:col>7</xdr:col>
      <xdr:colOff>223835</xdr:colOff>
      <xdr:row>16</xdr:row>
      <xdr:rowOff>87306</xdr:rowOff>
    </xdr:to>
    <xdr:pic>
      <xdr:nvPicPr>
        <xdr:cNvPr id="6" name="Picture 5">
          <a:extLst>
            <a:ext uri="{FF2B5EF4-FFF2-40B4-BE49-F238E27FC236}">
              <a16:creationId xmlns:a16="http://schemas.microsoft.com/office/drawing/2014/main" id="{EFCAB657-9ABA-4973-A185-F06959D632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22360" y="3942030"/>
          <a:ext cx="2179788" cy="629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158750</xdr:colOff>
      <xdr:row>21</xdr:row>
      <xdr:rowOff>16392</xdr:rowOff>
    </xdr:from>
    <xdr:to>
      <xdr:col>7</xdr:col>
      <xdr:colOff>239710</xdr:colOff>
      <xdr:row>22</xdr:row>
      <xdr:rowOff>149225</xdr:rowOff>
    </xdr:to>
    <xdr:pic>
      <xdr:nvPicPr>
        <xdr:cNvPr id="7" name="Picture 6">
          <a:extLst>
            <a:ext uri="{FF2B5EF4-FFF2-40B4-BE49-F238E27FC236}">
              <a16:creationId xmlns:a16="http://schemas.microsoft.com/office/drawing/2014/main" id="{0B709D52-0D5D-493A-AE51-865F8194C1E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8750" y="6517205"/>
          <a:ext cx="4359273" cy="2915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230188</xdr:colOff>
      <xdr:row>25</xdr:row>
      <xdr:rowOff>79386</xdr:rowOff>
    </xdr:from>
    <xdr:to>
      <xdr:col>7</xdr:col>
      <xdr:colOff>358774</xdr:colOff>
      <xdr:row>27</xdr:row>
      <xdr:rowOff>144458</xdr:rowOff>
    </xdr:to>
    <xdr:pic>
      <xdr:nvPicPr>
        <xdr:cNvPr id="8" name="Picture 7">
          <a:extLst>
            <a:ext uri="{FF2B5EF4-FFF2-40B4-BE49-F238E27FC236}">
              <a16:creationId xmlns:a16="http://schemas.microsoft.com/office/drawing/2014/main" id="{FEB4117D-C652-4173-9E2D-3343D29041C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0188" y="6977074"/>
          <a:ext cx="4406899" cy="3825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232679</xdr:colOff>
      <xdr:row>0</xdr:row>
      <xdr:rowOff>1025223</xdr:rowOff>
    </xdr:to>
    <xdr:pic>
      <xdr:nvPicPr>
        <xdr:cNvPr id="6" name="Picture 5">
          <a:extLst>
            <a:ext uri="{FF2B5EF4-FFF2-40B4-BE49-F238E27FC236}">
              <a16:creationId xmlns:a16="http://schemas.microsoft.com/office/drawing/2014/main" id="{D6A2ED95-DDA5-4FD4-B5A7-CBD113503708}"/>
            </a:ext>
            <a:ext uri="{147F2762-F138-4A5C-976F-8EAC2B608ADB}">
              <a16:predDERef xmlns:a16="http://schemas.microsoft.com/office/drawing/2014/main" pred="{E5B25134-132F-40E6-923C-04CA03FCE2D1}"/>
            </a:ext>
          </a:extLst>
        </xdr:cNvPr>
        <xdr:cNvPicPr>
          <a:picLocks noChangeAspect="1"/>
        </xdr:cNvPicPr>
      </xdr:nvPicPr>
      <xdr:blipFill>
        <a:blip xmlns:r="http://schemas.openxmlformats.org/officeDocument/2006/relationships" r:embed="rId1"/>
        <a:stretch>
          <a:fillRect/>
        </a:stretch>
      </xdr:blipFill>
      <xdr:spPr>
        <a:xfrm>
          <a:off x="0" y="1"/>
          <a:ext cx="2220229" cy="1025222"/>
        </a:xfrm>
        <a:prstGeom prst="rect">
          <a:avLst/>
        </a:prstGeom>
      </xdr:spPr>
    </xdr:pic>
    <xdr:clientData/>
  </xdr:twoCellAnchor>
  <xdr:twoCellAnchor editAs="oneCell">
    <xdr:from>
      <xdr:col>2</xdr:col>
      <xdr:colOff>404625</xdr:colOff>
      <xdr:row>0</xdr:row>
      <xdr:rowOff>111126</xdr:rowOff>
    </xdr:from>
    <xdr:to>
      <xdr:col>7</xdr:col>
      <xdr:colOff>177800</xdr:colOff>
      <xdr:row>0</xdr:row>
      <xdr:rowOff>955770</xdr:rowOff>
    </xdr:to>
    <xdr:pic>
      <xdr:nvPicPr>
        <xdr:cNvPr id="7" name="Picture 6">
          <a:extLst>
            <a:ext uri="{FF2B5EF4-FFF2-40B4-BE49-F238E27FC236}">
              <a16:creationId xmlns:a16="http://schemas.microsoft.com/office/drawing/2014/main" id="{448B8527-CAE8-438A-A91D-CFC149EBFC66}"/>
            </a:ext>
            <a:ext uri="{147F2762-F138-4A5C-976F-8EAC2B608ADB}">
              <a16:predDERef xmlns:a16="http://schemas.microsoft.com/office/drawing/2014/main" pred="{5674F623-1D98-FDE9-0BE5-34A130423BE0}"/>
            </a:ext>
          </a:extLst>
        </xdr:cNvPr>
        <xdr:cNvPicPr>
          <a:picLocks noChangeAspect="1"/>
        </xdr:cNvPicPr>
      </xdr:nvPicPr>
      <xdr:blipFill>
        <a:blip xmlns:r="http://schemas.openxmlformats.org/officeDocument/2006/relationships" r:embed="rId2"/>
        <a:stretch>
          <a:fillRect/>
        </a:stretch>
      </xdr:blipFill>
      <xdr:spPr>
        <a:xfrm>
          <a:off x="2392175" y="111126"/>
          <a:ext cx="5056375" cy="8446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101600</xdr:colOff>
      <xdr:row>7</xdr:row>
      <xdr:rowOff>12700</xdr:rowOff>
    </xdr:from>
    <xdr:to>
      <xdr:col>1</xdr:col>
      <xdr:colOff>4921250</xdr:colOff>
      <xdr:row>7</xdr:row>
      <xdr:rowOff>12700</xdr:rowOff>
    </xdr:to>
    <xdr:cxnSp macro="">
      <xdr:nvCxnSpPr>
        <xdr:cNvPr id="2" name="Straight Connector 1">
          <a:extLst>
            <a:ext uri="{FF2B5EF4-FFF2-40B4-BE49-F238E27FC236}">
              <a16:creationId xmlns:a16="http://schemas.microsoft.com/office/drawing/2014/main" id="{9240E6A5-3734-4DA4-9487-176EB74C4F41}"/>
            </a:ext>
            <a:ext uri="{147F2762-F138-4A5C-976F-8EAC2B608ADB}">
              <a16:predDERef xmlns:a16="http://schemas.microsoft.com/office/drawing/2014/main" pred="{5BC1378B-1867-4135-A11D-CA6B9AA20AB9}"/>
            </a:ext>
            <a:ext uri="{C183D7F6-B498-43B3-948B-1728B52AA6E4}">
              <adec:decorative xmlns:adec="http://schemas.microsoft.com/office/drawing/2017/decorative" val="1"/>
            </a:ext>
          </a:extLst>
        </xdr:cNvPr>
        <xdr:cNvCxnSpPr/>
      </xdr:nvCxnSpPr>
      <xdr:spPr>
        <a:xfrm>
          <a:off x="698500" y="6235700"/>
          <a:ext cx="4819650" cy="0"/>
        </a:xfrm>
        <a:prstGeom prst="line">
          <a:avLst/>
        </a:prstGeom>
        <a:ln w="3810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0</xdr:colOff>
      <xdr:row>6</xdr:row>
      <xdr:rowOff>152400</xdr:rowOff>
    </xdr:from>
    <xdr:to>
      <xdr:col>5</xdr:col>
      <xdr:colOff>228600</xdr:colOff>
      <xdr:row>8</xdr:row>
      <xdr:rowOff>133350</xdr:rowOff>
    </xdr:to>
    <xdr:pic>
      <xdr:nvPicPr>
        <xdr:cNvPr id="3" name="Picture 2">
          <a:extLst>
            <a:ext uri="{FF2B5EF4-FFF2-40B4-BE49-F238E27FC236}">
              <a16:creationId xmlns:a16="http://schemas.microsoft.com/office/drawing/2014/main" id="{4DA4093C-F409-4E3C-8C7E-3CC1DFD60CBD}"/>
            </a:ext>
            <a:ext uri="{147F2762-F138-4A5C-976F-8EAC2B608ADB}">
              <a16:predDERef xmlns:a16="http://schemas.microsoft.com/office/drawing/2014/main" pred="{8E897A65-E1A1-066B-3B46-0B5DB69E7914}"/>
            </a:ext>
          </a:extLst>
        </xdr:cNvPr>
        <xdr:cNvPicPr>
          <a:picLocks noChangeAspect="1"/>
        </xdr:cNvPicPr>
      </xdr:nvPicPr>
      <xdr:blipFill>
        <a:blip xmlns:r="http://schemas.openxmlformats.org/officeDocument/2006/relationships" r:embed="rId1"/>
        <a:stretch>
          <a:fillRect/>
        </a:stretch>
      </xdr:blipFill>
      <xdr:spPr>
        <a:xfrm>
          <a:off x="6280150" y="4978400"/>
          <a:ext cx="4419600" cy="1701800"/>
        </a:xfrm>
        <a:prstGeom prst="rect">
          <a:avLst/>
        </a:prstGeom>
      </xdr:spPr>
    </xdr:pic>
    <xdr:clientData/>
  </xdr:twoCellAnchor>
  <xdr:twoCellAnchor editAs="oneCell">
    <xdr:from>
      <xdr:col>4</xdr:col>
      <xdr:colOff>38100</xdr:colOff>
      <xdr:row>10</xdr:row>
      <xdr:rowOff>542925</xdr:rowOff>
    </xdr:from>
    <xdr:to>
      <xdr:col>5</xdr:col>
      <xdr:colOff>266700</xdr:colOff>
      <xdr:row>10</xdr:row>
      <xdr:rowOff>1885950</xdr:rowOff>
    </xdr:to>
    <xdr:pic>
      <xdr:nvPicPr>
        <xdr:cNvPr id="4" name="Picture 3">
          <a:extLst>
            <a:ext uri="{FF2B5EF4-FFF2-40B4-BE49-F238E27FC236}">
              <a16:creationId xmlns:a16="http://schemas.microsoft.com/office/drawing/2014/main" id="{0332757B-D420-4D1D-8ADE-B99222437B3E}"/>
            </a:ext>
            <a:ext uri="{147F2762-F138-4A5C-976F-8EAC2B608ADB}">
              <a16:predDERef xmlns:a16="http://schemas.microsoft.com/office/drawing/2014/main" pred="{78C5E1F1-3A82-4AFE-AB14-3FB6D8721EA5}"/>
            </a:ext>
          </a:extLst>
        </xdr:cNvPr>
        <xdr:cNvPicPr>
          <a:picLocks noChangeAspect="1"/>
        </xdr:cNvPicPr>
      </xdr:nvPicPr>
      <xdr:blipFill>
        <a:blip xmlns:r="http://schemas.openxmlformats.org/officeDocument/2006/relationships" r:embed="rId2"/>
        <a:stretch>
          <a:fillRect/>
        </a:stretch>
      </xdr:blipFill>
      <xdr:spPr>
        <a:xfrm>
          <a:off x="6318250" y="8035925"/>
          <a:ext cx="4419600" cy="1343025"/>
        </a:xfrm>
        <a:prstGeom prst="rect">
          <a:avLst/>
        </a:prstGeom>
      </xdr:spPr>
    </xdr:pic>
    <xdr:clientData/>
  </xdr:twoCellAnchor>
  <xdr:oneCellAnchor>
    <xdr:from>
      <xdr:col>4</xdr:col>
      <xdr:colOff>38100</xdr:colOff>
      <xdr:row>12</xdr:row>
      <xdr:rowOff>209550</xdr:rowOff>
    </xdr:from>
    <xdr:ext cx="7077075" cy="533400"/>
    <xdr:pic>
      <xdr:nvPicPr>
        <xdr:cNvPr id="12" name="Picture 4">
          <a:extLst>
            <a:ext uri="{FF2B5EF4-FFF2-40B4-BE49-F238E27FC236}">
              <a16:creationId xmlns:a16="http://schemas.microsoft.com/office/drawing/2014/main" id="{29B568F3-6A20-4DB9-B3A0-CC71ECFEA066}"/>
            </a:ext>
            <a:ext uri="{147F2762-F138-4A5C-976F-8EAC2B608ADB}">
              <a16:predDERef xmlns:a16="http://schemas.microsoft.com/office/drawing/2014/main" pred="{72E825F9-69B0-4E00-AE1A-CB0C7870FF19}"/>
            </a:ext>
          </a:extLst>
        </xdr:cNvPr>
        <xdr:cNvPicPr>
          <a:picLocks noChangeAspect="1"/>
        </xdr:cNvPicPr>
      </xdr:nvPicPr>
      <xdr:blipFill>
        <a:blip xmlns:r="http://schemas.openxmlformats.org/officeDocument/2006/relationships" r:embed="rId3"/>
        <a:stretch>
          <a:fillRect/>
        </a:stretch>
      </xdr:blipFill>
      <xdr:spPr>
        <a:xfrm>
          <a:off x="6318250" y="10452100"/>
          <a:ext cx="6915150" cy="530225"/>
        </a:xfrm>
        <a:prstGeom prst="rect">
          <a:avLst/>
        </a:prstGeom>
      </xdr:spPr>
    </xdr:pic>
    <xdr:clientData/>
  </xdr:oneCellAnchor>
  <xdr:twoCellAnchor editAs="oneCell">
    <xdr:from>
      <xdr:col>1</xdr:col>
      <xdr:colOff>19050</xdr:colOff>
      <xdr:row>15</xdr:row>
      <xdr:rowOff>314325</xdr:rowOff>
    </xdr:from>
    <xdr:to>
      <xdr:col>4</xdr:col>
      <xdr:colOff>1323975</xdr:colOff>
      <xdr:row>16</xdr:row>
      <xdr:rowOff>133350</xdr:rowOff>
    </xdr:to>
    <xdr:pic>
      <xdr:nvPicPr>
        <xdr:cNvPr id="6" name="Picture 5">
          <a:extLst>
            <a:ext uri="{FF2B5EF4-FFF2-40B4-BE49-F238E27FC236}">
              <a16:creationId xmlns:a16="http://schemas.microsoft.com/office/drawing/2014/main" id="{842C6E97-3994-4CA2-A8D7-6FEF5F88FEAA}"/>
            </a:ext>
            <a:ext uri="{147F2762-F138-4A5C-976F-8EAC2B608ADB}">
              <a16:predDERef xmlns:a16="http://schemas.microsoft.com/office/drawing/2014/main" pred="{A5E21168-00E9-4E56-AA9D-489BCCEFA45E}"/>
            </a:ext>
          </a:extLst>
        </xdr:cNvPr>
        <xdr:cNvPicPr>
          <a:picLocks noChangeAspect="1"/>
        </xdr:cNvPicPr>
      </xdr:nvPicPr>
      <xdr:blipFill>
        <a:blip xmlns:r="http://schemas.openxmlformats.org/officeDocument/2006/relationships" r:embed="rId4"/>
        <a:stretch>
          <a:fillRect/>
        </a:stretch>
      </xdr:blipFill>
      <xdr:spPr>
        <a:xfrm>
          <a:off x="615950" y="11903075"/>
          <a:ext cx="6988175" cy="638175"/>
        </a:xfrm>
        <a:prstGeom prst="rect">
          <a:avLst/>
        </a:prstGeom>
      </xdr:spPr>
    </xdr:pic>
    <xdr:clientData/>
  </xdr:twoCellAnchor>
  <xdr:twoCellAnchor editAs="oneCell">
    <xdr:from>
      <xdr:col>0</xdr:col>
      <xdr:colOff>0</xdr:colOff>
      <xdr:row>0</xdr:row>
      <xdr:rowOff>0</xdr:rowOff>
    </xdr:from>
    <xdr:to>
      <xdr:col>1</xdr:col>
      <xdr:colOff>3006617</xdr:colOff>
      <xdr:row>0</xdr:row>
      <xdr:rowOff>1676400</xdr:rowOff>
    </xdr:to>
    <xdr:pic>
      <xdr:nvPicPr>
        <xdr:cNvPr id="10" name="Picture 6">
          <a:extLst>
            <a:ext uri="{FF2B5EF4-FFF2-40B4-BE49-F238E27FC236}">
              <a16:creationId xmlns:a16="http://schemas.microsoft.com/office/drawing/2014/main" id="{9212DF52-2B44-46F0-9C9A-462C66530AED}"/>
            </a:ext>
            <a:ext uri="{147F2762-F138-4A5C-976F-8EAC2B608ADB}">
              <a16:predDERef xmlns:a16="http://schemas.microsoft.com/office/drawing/2014/main" pred="{E5B25134-132F-40E6-923C-04CA03FCE2D1}"/>
            </a:ext>
          </a:extLst>
        </xdr:cNvPr>
        <xdr:cNvPicPr>
          <a:picLocks noChangeAspect="1"/>
        </xdr:cNvPicPr>
      </xdr:nvPicPr>
      <xdr:blipFill>
        <a:blip xmlns:r="http://schemas.openxmlformats.org/officeDocument/2006/relationships" r:embed="rId5"/>
        <a:stretch>
          <a:fillRect/>
        </a:stretch>
      </xdr:blipFill>
      <xdr:spPr>
        <a:xfrm>
          <a:off x="0" y="0"/>
          <a:ext cx="3635375" cy="1676400"/>
        </a:xfrm>
        <a:prstGeom prst="rect">
          <a:avLst/>
        </a:prstGeom>
      </xdr:spPr>
    </xdr:pic>
    <xdr:clientData/>
  </xdr:twoCellAnchor>
  <xdr:twoCellAnchor editAs="oneCell">
    <xdr:from>
      <xdr:col>1</xdr:col>
      <xdr:colOff>3415386</xdr:colOff>
      <xdr:row>0</xdr:row>
      <xdr:rowOff>229192</xdr:rowOff>
    </xdr:from>
    <xdr:to>
      <xdr:col>5</xdr:col>
      <xdr:colOff>1824711</xdr:colOff>
      <xdr:row>0</xdr:row>
      <xdr:rowOff>1610317</xdr:rowOff>
    </xdr:to>
    <xdr:pic>
      <xdr:nvPicPr>
        <xdr:cNvPr id="8" name="Picture 7">
          <a:extLst>
            <a:ext uri="{FF2B5EF4-FFF2-40B4-BE49-F238E27FC236}">
              <a16:creationId xmlns:a16="http://schemas.microsoft.com/office/drawing/2014/main" id="{E618D2C2-7A77-49DD-9D6C-5F646B47C2B8}"/>
            </a:ext>
            <a:ext uri="{147F2762-F138-4A5C-976F-8EAC2B608ADB}">
              <a16:predDERef xmlns:a16="http://schemas.microsoft.com/office/drawing/2014/main" pred="{5674F623-1D98-FDE9-0BE5-34A130423BE0}"/>
            </a:ext>
          </a:extLst>
        </xdr:cNvPr>
        <xdr:cNvPicPr>
          <a:picLocks noChangeAspect="1"/>
        </xdr:cNvPicPr>
      </xdr:nvPicPr>
      <xdr:blipFill>
        <a:blip xmlns:r="http://schemas.openxmlformats.org/officeDocument/2006/relationships" r:embed="rId6"/>
        <a:stretch>
          <a:fillRect/>
        </a:stretch>
      </xdr:blipFill>
      <xdr:spPr>
        <a:xfrm>
          <a:off x="4007335" y="229192"/>
          <a:ext cx="8267969" cy="1381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107864</xdr:colOff>
      <xdr:row>10</xdr:row>
      <xdr:rowOff>113527</xdr:rowOff>
    </xdr:from>
    <xdr:to>
      <xdr:col>6</xdr:col>
      <xdr:colOff>495771</xdr:colOff>
      <xdr:row>12</xdr:row>
      <xdr:rowOff>0</xdr:rowOff>
    </xdr:to>
    <xdr:pic>
      <xdr:nvPicPr>
        <xdr:cNvPr id="8" name="Picture 7">
          <a:extLst>
            <a:ext uri="{FF2B5EF4-FFF2-40B4-BE49-F238E27FC236}">
              <a16:creationId xmlns:a16="http://schemas.microsoft.com/office/drawing/2014/main" id="{36660D0D-BEEF-73D3-E7DB-8E67BD6A0C43}"/>
            </a:ext>
          </a:extLst>
        </xdr:cNvPr>
        <xdr:cNvPicPr>
          <a:picLocks noChangeAspect="1"/>
        </xdr:cNvPicPr>
      </xdr:nvPicPr>
      <xdr:blipFill>
        <a:blip xmlns:r="http://schemas.openxmlformats.org/officeDocument/2006/relationships" r:embed="rId1"/>
        <a:stretch>
          <a:fillRect/>
        </a:stretch>
      </xdr:blipFill>
      <xdr:spPr>
        <a:xfrm>
          <a:off x="1908089" y="2847202"/>
          <a:ext cx="2216707" cy="863530"/>
        </a:xfrm>
        <a:prstGeom prst="rect">
          <a:avLst/>
        </a:prstGeom>
      </xdr:spPr>
    </xdr:pic>
    <xdr:clientData/>
  </xdr:twoCellAnchor>
  <xdr:twoCellAnchor editAs="oneCell">
    <xdr:from>
      <xdr:col>3</xdr:col>
      <xdr:colOff>124127</xdr:colOff>
      <xdr:row>17</xdr:row>
      <xdr:rowOff>59332</xdr:rowOff>
    </xdr:from>
    <xdr:to>
      <xdr:col>7</xdr:col>
      <xdr:colOff>572235</xdr:colOff>
      <xdr:row>19</xdr:row>
      <xdr:rowOff>111840</xdr:rowOff>
    </xdr:to>
    <xdr:pic>
      <xdr:nvPicPr>
        <xdr:cNvPr id="10" name="Picture 9">
          <a:extLst>
            <a:ext uri="{FF2B5EF4-FFF2-40B4-BE49-F238E27FC236}">
              <a16:creationId xmlns:a16="http://schemas.microsoft.com/office/drawing/2014/main" id="{D395978B-27E8-0310-1E4D-D3BD32E89350}"/>
            </a:ext>
          </a:extLst>
        </xdr:cNvPr>
        <xdr:cNvPicPr>
          <a:picLocks noChangeAspect="1"/>
        </xdr:cNvPicPr>
      </xdr:nvPicPr>
      <xdr:blipFill>
        <a:blip xmlns:r="http://schemas.openxmlformats.org/officeDocument/2006/relationships" r:embed="rId2"/>
        <a:stretch>
          <a:fillRect/>
        </a:stretch>
      </xdr:blipFill>
      <xdr:spPr>
        <a:xfrm>
          <a:off x="1925454" y="4344502"/>
          <a:ext cx="2884434" cy="877576"/>
        </a:xfrm>
        <a:prstGeom prst="rect">
          <a:avLst/>
        </a:prstGeom>
      </xdr:spPr>
    </xdr:pic>
    <xdr:clientData/>
  </xdr:twoCellAnchor>
  <xdr:twoCellAnchor editAs="oneCell">
    <xdr:from>
      <xdr:col>1</xdr:col>
      <xdr:colOff>328298</xdr:colOff>
      <xdr:row>20</xdr:row>
      <xdr:rowOff>481124</xdr:rowOff>
    </xdr:from>
    <xdr:to>
      <xdr:col>8</xdr:col>
      <xdr:colOff>1252224</xdr:colOff>
      <xdr:row>23</xdr:row>
      <xdr:rowOff>9187</xdr:rowOff>
    </xdr:to>
    <xdr:pic>
      <xdr:nvPicPr>
        <xdr:cNvPr id="11" name="Picture 10">
          <a:extLst>
            <a:ext uri="{FF2B5EF4-FFF2-40B4-BE49-F238E27FC236}">
              <a16:creationId xmlns:a16="http://schemas.microsoft.com/office/drawing/2014/main" id="{38DD6DF7-E220-7AC3-7AFA-EC42E985EEEF}"/>
            </a:ext>
          </a:extLst>
        </xdr:cNvPr>
        <xdr:cNvPicPr>
          <a:picLocks noChangeAspect="1"/>
        </xdr:cNvPicPr>
      </xdr:nvPicPr>
      <xdr:blipFill>
        <a:blip xmlns:r="http://schemas.openxmlformats.org/officeDocument/2006/relationships" r:embed="rId3"/>
        <a:stretch>
          <a:fillRect/>
        </a:stretch>
      </xdr:blipFill>
      <xdr:spPr>
        <a:xfrm>
          <a:off x="911461" y="5716634"/>
          <a:ext cx="5187498" cy="409288"/>
        </a:xfrm>
        <a:prstGeom prst="rect">
          <a:avLst/>
        </a:prstGeom>
      </xdr:spPr>
    </xdr:pic>
    <xdr:clientData/>
  </xdr:twoCellAnchor>
  <xdr:twoCellAnchor editAs="oneCell">
    <xdr:from>
      <xdr:col>1</xdr:col>
      <xdr:colOff>332619</xdr:colOff>
      <xdr:row>25</xdr:row>
      <xdr:rowOff>37054</xdr:rowOff>
    </xdr:from>
    <xdr:to>
      <xdr:col>8</xdr:col>
      <xdr:colOff>1232400</xdr:colOff>
      <xdr:row>28</xdr:row>
      <xdr:rowOff>26432</xdr:rowOff>
    </xdr:to>
    <xdr:pic>
      <xdr:nvPicPr>
        <xdr:cNvPr id="12" name="Picture 11">
          <a:extLst>
            <a:ext uri="{FF2B5EF4-FFF2-40B4-BE49-F238E27FC236}">
              <a16:creationId xmlns:a16="http://schemas.microsoft.com/office/drawing/2014/main" id="{0F893BB7-10F3-3CE7-70E6-7F6728B372AF}"/>
            </a:ext>
          </a:extLst>
        </xdr:cNvPr>
        <xdr:cNvPicPr>
          <a:picLocks noChangeAspect="1"/>
        </xdr:cNvPicPr>
      </xdr:nvPicPr>
      <xdr:blipFill>
        <a:blip xmlns:r="http://schemas.openxmlformats.org/officeDocument/2006/relationships" r:embed="rId4"/>
        <a:stretch>
          <a:fillRect/>
        </a:stretch>
      </xdr:blipFill>
      <xdr:spPr>
        <a:xfrm>
          <a:off x="915782" y="6482088"/>
          <a:ext cx="5163353" cy="48182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739959</xdr:colOff>
      <xdr:row>0</xdr:row>
      <xdr:rowOff>775459</xdr:rowOff>
    </xdr:to>
    <xdr:pic>
      <xdr:nvPicPr>
        <xdr:cNvPr id="2" name="Picture 1">
          <a:extLst>
            <a:ext uri="{FF2B5EF4-FFF2-40B4-BE49-F238E27FC236}">
              <a16:creationId xmlns:a16="http://schemas.microsoft.com/office/drawing/2014/main" id="{451B7A6C-AA46-41D6-BE54-36923C888BEE}"/>
            </a:ext>
            <a:ext uri="{147F2762-F138-4A5C-976F-8EAC2B608ADB}">
              <a16:predDERef xmlns:a16="http://schemas.microsoft.com/office/drawing/2014/main" pred="{E5B25134-132F-40E6-923C-04CA03FCE2D1}"/>
            </a:ext>
          </a:extLst>
        </xdr:cNvPr>
        <xdr:cNvPicPr>
          <a:picLocks noChangeAspect="1"/>
        </xdr:cNvPicPr>
      </xdr:nvPicPr>
      <xdr:blipFill>
        <a:blip xmlns:r="http://schemas.openxmlformats.org/officeDocument/2006/relationships" r:embed="rId1"/>
        <a:stretch>
          <a:fillRect/>
        </a:stretch>
      </xdr:blipFill>
      <xdr:spPr>
        <a:xfrm>
          <a:off x="0" y="0"/>
          <a:ext cx="1679339" cy="77545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4A541-51CD-43CA-B87F-1C268CBE364C}">
  <sheetPr>
    <pageSetUpPr fitToPage="1"/>
  </sheetPr>
  <dimension ref="A1:P38"/>
  <sheetViews>
    <sheetView zoomScale="120" zoomScaleNormal="120" workbookViewId="0">
      <selection activeCell="A5" sqref="A5:I5"/>
    </sheetView>
  </sheetViews>
  <sheetFormatPr defaultColWidth="9.140625" defaultRowHeight="14.45"/>
  <cols>
    <col min="1" max="1" width="9.140625" style="7"/>
    <col min="2" max="4" width="9.140625" style="7" customWidth="1"/>
    <col min="5" max="16384" width="9.140625" style="7"/>
  </cols>
  <sheetData>
    <row r="1" spans="1:13" ht="36.75" customHeight="1">
      <c r="A1" s="118" t="s">
        <v>0</v>
      </c>
      <c r="B1" s="118"/>
      <c r="C1" s="118"/>
      <c r="D1" s="118"/>
      <c r="E1" s="118"/>
      <c r="F1" s="118"/>
      <c r="G1" s="118"/>
      <c r="H1" s="118"/>
      <c r="I1" s="118"/>
      <c r="J1" s="34"/>
      <c r="K1" s="34"/>
      <c r="L1" s="34"/>
      <c r="M1" s="34"/>
    </row>
    <row r="2" spans="1:13" ht="8.25" customHeight="1"/>
    <row r="3" spans="1:13" ht="21">
      <c r="A3" s="119" t="s">
        <v>1</v>
      </c>
      <c r="B3" s="119"/>
      <c r="C3" s="119"/>
      <c r="D3" s="119"/>
      <c r="E3" s="119"/>
      <c r="F3" s="119"/>
      <c r="G3" s="119"/>
      <c r="H3" s="119"/>
      <c r="I3" s="119"/>
      <c r="J3" s="33"/>
      <c r="K3" s="33"/>
      <c r="L3" s="33"/>
      <c r="M3" s="33"/>
    </row>
    <row r="4" spans="1:13" ht="14.25" customHeight="1">
      <c r="A4" s="33"/>
      <c r="B4" s="33"/>
      <c r="C4" s="33"/>
      <c r="D4" s="33"/>
      <c r="E4" s="33"/>
      <c r="F4" s="33"/>
      <c r="G4" s="33"/>
      <c r="H4" s="33"/>
    </row>
    <row r="5" spans="1:13" s="35" customFormat="1" ht="31.5" customHeight="1">
      <c r="A5" s="117" t="s">
        <v>2</v>
      </c>
      <c r="B5" s="117"/>
      <c r="C5" s="117"/>
      <c r="D5" s="117"/>
      <c r="E5" s="117"/>
      <c r="F5" s="117"/>
      <c r="G5" s="117"/>
      <c r="H5" s="117"/>
      <c r="I5" s="117"/>
      <c r="J5" s="24"/>
      <c r="K5" s="24"/>
      <c r="L5" s="24"/>
      <c r="M5" s="24"/>
    </row>
    <row r="6" spans="1:13" s="35" customFormat="1" ht="32.25" customHeight="1">
      <c r="A6" s="117" t="s">
        <v>3</v>
      </c>
      <c r="B6" s="117"/>
      <c r="C6" s="117"/>
      <c r="D6" s="117"/>
      <c r="E6" s="117"/>
      <c r="F6" s="117"/>
      <c r="G6" s="117"/>
      <c r="H6" s="117"/>
      <c r="I6" s="117"/>
      <c r="J6" s="24"/>
      <c r="K6" s="24"/>
      <c r="L6" s="24"/>
      <c r="M6" s="24"/>
    </row>
    <row r="7" spans="1:13" s="35" customFormat="1" ht="12.95">
      <c r="A7" s="24"/>
    </row>
    <row r="8" spans="1:13" s="35" customFormat="1" ht="40.5" customHeight="1">
      <c r="A8" s="117" t="s">
        <v>4</v>
      </c>
      <c r="B8" s="117"/>
      <c r="C8" s="117"/>
      <c r="D8" s="117"/>
      <c r="E8" s="117"/>
      <c r="F8" s="117"/>
      <c r="G8" s="117"/>
      <c r="H8" s="117"/>
      <c r="I8" s="117"/>
      <c r="J8" s="24"/>
      <c r="K8" s="24"/>
      <c r="L8" s="24"/>
      <c r="M8" s="24"/>
    </row>
    <row r="9" spans="1:13" s="35" customFormat="1" ht="15" customHeight="1">
      <c r="A9" s="24"/>
      <c r="B9" s="24"/>
      <c r="C9" s="24"/>
      <c r="D9" s="24"/>
      <c r="E9" s="24"/>
      <c r="F9" s="24"/>
      <c r="G9" s="24"/>
      <c r="H9" s="24"/>
      <c r="I9" s="24"/>
      <c r="J9" s="24"/>
      <c r="K9" s="24"/>
      <c r="L9" s="24"/>
      <c r="M9" s="24"/>
    </row>
    <row r="10" spans="1:13" s="35" customFormat="1" ht="35.25" customHeight="1">
      <c r="A10" s="117" t="s">
        <v>5</v>
      </c>
      <c r="B10" s="117"/>
      <c r="C10" s="117"/>
      <c r="D10" s="117"/>
      <c r="E10" s="117"/>
      <c r="F10" s="117"/>
      <c r="G10" s="117"/>
      <c r="H10" s="117"/>
      <c r="I10" s="117"/>
      <c r="J10" s="24"/>
      <c r="K10" s="24"/>
      <c r="L10" s="24"/>
      <c r="M10" s="24"/>
    </row>
    <row r="11" spans="1:13" s="35" customFormat="1" ht="15" customHeight="1">
      <c r="A11" s="24"/>
      <c r="B11" s="24"/>
      <c r="C11" s="24"/>
      <c r="D11" s="24"/>
      <c r="E11" s="24"/>
      <c r="F11" s="24"/>
      <c r="G11" s="24"/>
      <c r="H11" s="24"/>
      <c r="I11" s="24"/>
      <c r="J11" s="24"/>
      <c r="K11" s="24"/>
      <c r="L11" s="24"/>
      <c r="M11" s="24"/>
    </row>
    <row r="12" spans="1:13" s="35" customFormat="1" ht="66" customHeight="1">
      <c r="A12" s="120" t="s">
        <v>6</v>
      </c>
      <c r="B12" s="120"/>
      <c r="C12" s="120"/>
      <c r="D12" s="120"/>
      <c r="E12" s="120"/>
      <c r="F12" s="120"/>
      <c r="G12" s="120"/>
      <c r="H12" s="120"/>
      <c r="I12" s="120"/>
      <c r="J12" s="36"/>
      <c r="K12" s="36"/>
      <c r="L12" s="36"/>
      <c r="M12" s="36"/>
    </row>
    <row r="13" spans="1:13" s="35" customFormat="1" ht="12.95">
      <c r="A13" s="37"/>
      <c r="B13" s="38"/>
    </row>
    <row r="14" spans="1:13" s="35" customFormat="1" ht="12.95">
      <c r="A14" s="37"/>
      <c r="B14" s="39"/>
    </row>
    <row r="15" spans="1:13" s="35" customFormat="1" ht="12.95"/>
    <row r="16" spans="1:13" s="35" customFormat="1" ht="12.95"/>
    <row r="17" spans="1:13" s="35" customFormat="1" ht="12.95"/>
    <row r="18" spans="1:13" s="35" customFormat="1" ht="12.95"/>
    <row r="19" spans="1:13" s="35" customFormat="1" ht="51.75" customHeight="1">
      <c r="A19" s="120" t="s">
        <v>7</v>
      </c>
      <c r="B19" s="120"/>
      <c r="C19" s="120"/>
      <c r="D19" s="120"/>
      <c r="E19" s="120"/>
      <c r="F19" s="120"/>
      <c r="G19" s="120"/>
      <c r="H19" s="120"/>
      <c r="I19" s="120"/>
      <c r="J19" s="36"/>
      <c r="K19" s="36"/>
      <c r="L19" s="36"/>
      <c r="M19" s="36"/>
    </row>
    <row r="20" spans="1:13" s="35" customFormat="1" ht="12.95"/>
    <row r="21" spans="1:13" s="35" customFormat="1" ht="43.5" customHeight="1">
      <c r="A21" s="120" t="s">
        <v>8</v>
      </c>
      <c r="B21" s="120"/>
      <c r="C21" s="120"/>
      <c r="D21" s="120"/>
      <c r="E21" s="120"/>
      <c r="F21" s="120"/>
      <c r="G21" s="120"/>
      <c r="H21" s="120"/>
      <c r="I21" s="120"/>
      <c r="J21" s="36"/>
      <c r="K21" s="36"/>
      <c r="L21" s="36"/>
      <c r="M21" s="36"/>
    </row>
    <row r="22" spans="1:13" s="35" customFormat="1" ht="12.95"/>
    <row r="23" spans="1:13" s="35" customFormat="1" ht="12.95"/>
    <row r="24" spans="1:13" s="35" customFormat="1" ht="12.95"/>
    <row r="25" spans="1:13" s="35" customFormat="1" ht="12.75" customHeight="1">
      <c r="A25" s="120" t="s">
        <v>9</v>
      </c>
      <c r="B25" s="120"/>
      <c r="C25" s="120"/>
      <c r="D25" s="120"/>
      <c r="E25" s="120"/>
      <c r="F25" s="120"/>
      <c r="G25" s="120"/>
      <c r="H25" s="120"/>
      <c r="I25" s="120"/>
      <c r="J25" s="36"/>
      <c r="K25" s="36"/>
      <c r="L25" s="36"/>
      <c r="M25" s="36"/>
    </row>
    <row r="26" spans="1:13" s="35" customFormat="1" ht="12.95"/>
    <row r="27" spans="1:13" s="35" customFormat="1" ht="12.95"/>
    <row r="28" spans="1:13" s="35" customFormat="1" ht="12.95"/>
    <row r="29" spans="1:13" s="35" customFormat="1" ht="12.95"/>
    <row r="30" spans="1:13" s="35" customFormat="1" ht="12.95">
      <c r="A30" s="35" t="s">
        <v>10</v>
      </c>
    </row>
    <row r="31" spans="1:13" s="35" customFormat="1" ht="12.95"/>
    <row r="32" spans="1:13" s="35" customFormat="1" ht="51.75" customHeight="1">
      <c r="A32" s="117" t="s">
        <v>11</v>
      </c>
      <c r="B32" s="117"/>
      <c r="C32" s="117"/>
      <c r="D32" s="117"/>
      <c r="E32" s="117"/>
      <c r="F32" s="117"/>
      <c r="G32" s="117"/>
      <c r="H32" s="117"/>
      <c r="I32" s="117"/>
      <c r="J32" s="24"/>
      <c r="K32" s="24"/>
      <c r="L32" s="24"/>
      <c r="M32" s="24"/>
    </row>
    <row r="33" spans="1:16" s="35" customFormat="1" ht="12.75" customHeight="1">
      <c r="A33" s="24"/>
      <c r="B33" s="24"/>
      <c r="C33" s="24"/>
      <c r="D33" s="24"/>
      <c r="E33" s="24"/>
      <c r="F33" s="24"/>
      <c r="G33" s="24"/>
      <c r="H33" s="24"/>
      <c r="I33" s="24"/>
      <c r="J33" s="24"/>
      <c r="K33" s="24"/>
      <c r="L33" s="24"/>
      <c r="M33" s="24"/>
    </row>
    <row r="34" spans="1:16" s="35" customFormat="1" ht="24" customHeight="1">
      <c r="A34" s="117" t="s">
        <v>12</v>
      </c>
      <c r="B34" s="117"/>
      <c r="C34" s="117"/>
      <c r="D34" s="117"/>
      <c r="E34" s="117"/>
      <c r="F34" s="117"/>
      <c r="G34" s="117"/>
      <c r="H34" s="117"/>
      <c r="I34" s="117"/>
    </row>
    <row r="35" spans="1:16" s="35" customFormat="1" ht="12.95">
      <c r="B35" s="24"/>
      <c r="C35" s="24"/>
      <c r="D35" s="24"/>
      <c r="E35" s="24"/>
      <c r="F35" s="24"/>
      <c r="G35" s="24"/>
      <c r="H35" s="24"/>
      <c r="I35" s="24"/>
      <c r="J35" s="24"/>
      <c r="K35" s="24"/>
      <c r="L35" s="24"/>
      <c r="M35" s="24"/>
      <c r="P35" s="40"/>
    </row>
    <row r="36" spans="1:16" s="35" customFormat="1" ht="49.5" customHeight="1">
      <c r="A36" s="117" t="s">
        <v>13</v>
      </c>
      <c r="B36" s="117"/>
      <c r="C36" s="117"/>
      <c r="D36" s="117"/>
      <c r="E36" s="117"/>
      <c r="F36" s="117"/>
      <c r="G36" s="117"/>
      <c r="H36" s="117"/>
      <c r="I36" s="117"/>
      <c r="J36" s="24"/>
      <c r="K36" s="24"/>
      <c r="L36" s="24"/>
      <c r="M36" s="24"/>
      <c r="P36" s="40"/>
    </row>
    <row r="37" spans="1:16" s="35" customFormat="1" ht="12.95">
      <c r="A37" s="24"/>
      <c r="B37" s="24"/>
      <c r="C37" s="24"/>
      <c r="D37" s="24"/>
      <c r="E37" s="24"/>
      <c r="F37" s="24"/>
      <c r="G37" s="24"/>
      <c r="H37" s="24"/>
      <c r="I37" s="24"/>
      <c r="P37" s="40"/>
    </row>
    <row r="38" spans="1:16" s="35" customFormat="1" ht="39.75" customHeight="1">
      <c r="A38" s="117" t="s">
        <v>14</v>
      </c>
      <c r="B38" s="117"/>
      <c r="C38" s="117"/>
      <c r="D38" s="117"/>
      <c r="E38" s="117"/>
      <c r="F38" s="117"/>
      <c r="G38" s="117"/>
      <c r="H38" s="117"/>
      <c r="I38" s="117"/>
      <c r="J38" s="24"/>
      <c r="K38" s="24"/>
      <c r="L38" s="24"/>
      <c r="M38" s="24"/>
    </row>
  </sheetData>
  <mergeCells count="14">
    <mergeCell ref="A38:I38"/>
    <mergeCell ref="A1:I1"/>
    <mergeCell ref="A3:I3"/>
    <mergeCell ref="A5:I5"/>
    <mergeCell ref="A6:I6"/>
    <mergeCell ref="A8:I8"/>
    <mergeCell ref="A10:I10"/>
    <mergeCell ref="A12:I12"/>
    <mergeCell ref="A19:I19"/>
    <mergeCell ref="A21:I21"/>
    <mergeCell ref="A25:I25"/>
    <mergeCell ref="A32:I32"/>
    <mergeCell ref="A34:I34"/>
    <mergeCell ref="A36:I36"/>
  </mergeCells>
  <printOptions horizontalCentered="1"/>
  <pageMargins left="0.7" right="0.7" top="0.75" bottom="0.75" header="0.3" footer="0.3"/>
  <pageSetup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2510F-3D74-45AB-8658-98C3D1808B2D}">
  <sheetPr codeName="Sheet5"/>
  <dimension ref="A1:P27"/>
  <sheetViews>
    <sheetView topLeftCell="A9" zoomScaleNormal="100" workbookViewId="0">
      <selection activeCell="C12" sqref="C12"/>
    </sheetView>
  </sheetViews>
  <sheetFormatPr defaultColWidth="9.140625" defaultRowHeight="14.45"/>
  <cols>
    <col min="1" max="1" width="12.28515625" style="7" customWidth="1"/>
    <col min="2" max="2" width="16.140625" style="7" customWidth="1"/>
    <col min="3" max="3" width="13" style="7" customWidth="1"/>
    <col min="4" max="4" width="12.28515625" style="7" bestFit="1" customWidth="1"/>
    <col min="5" max="5" width="3.7109375" style="7" customWidth="1"/>
    <col min="6" max="6" width="42.140625" style="7" customWidth="1"/>
    <col min="7" max="7" width="4.42578125" style="7" bestFit="1" customWidth="1"/>
    <col min="8" max="8" width="11.140625" style="7" bestFit="1" customWidth="1"/>
    <col min="9" max="9" width="52.140625" style="7" customWidth="1"/>
    <col min="10" max="16384" width="9.140625" style="7"/>
  </cols>
  <sheetData>
    <row r="1" spans="1:16" ht="95.45" customHeight="1">
      <c r="B1" s="55"/>
    </row>
    <row r="2" spans="1:16" s="74" customFormat="1" ht="21.6" customHeight="1"/>
    <row r="3" spans="1:16" ht="9.9499999999999993" customHeight="1">
      <c r="A3" s="124"/>
      <c r="B3" s="125"/>
      <c r="C3" s="125"/>
      <c r="D3" s="125"/>
      <c r="E3" s="125"/>
      <c r="F3" s="125"/>
      <c r="G3" s="125"/>
      <c r="H3" s="125"/>
      <c r="I3" s="118"/>
      <c r="J3" s="119"/>
      <c r="K3" s="119"/>
      <c r="L3" s="119"/>
      <c r="M3" s="119"/>
      <c r="N3" s="119"/>
      <c r="O3" s="119"/>
      <c r="P3" s="119"/>
    </row>
    <row r="4" spans="1:16" ht="192" customHeight="1">
      <c r="A4" s="122" t="s">
        <v>15</v>
      </c>
      <c r="B4" s="123"/>
      <c r="C4" s="123"/>
      <c r="D4" s="123"/>
      <c r="E4" s="123"/>
      <c r="F4" s="123"/>
      <c r="G4" s="123"/>
      <c r="H4" s="123"/>
      <c r="I4" s="121"/>
      <c r="J4" s="121"/>
      <c r="K4" s="121"/>
      <c r="L4" s="121"/>
      <c r="M4" s="121"/>
      <c r="N4" s="121"/>
      <c r="O4" s="121"/>
      <c r="P4" s="121"/>
    </row>
    <row r="5" spans="1:16" ht="9.9499999999999993" customHeight="1">
      <c r="A5" s="56"/>
      <c r="B5" s="57"/>
      <c r="C5" s="57"/>
      <c r="D5" s="57"/>
      <c r="E5" s="57"/>
      <c r="F5" s="57"/>
      <c r="G5" s="57"/>
      <c r="H5" s="57"/>
      <c r="I5" s="54"/>
      <c r="J5" s="54"/>
      <c r="K5" s="54"/>
      <c r="L5" s="54"/>
      <c r="M5" s="54"/>
      <c r="N5" s="54"/>
      <c r="O5" s="54"/>
      <c r="P5" s="54"/>
    </row>
    <row r="6" spans="1:16" s="74" customFormat="1" ht="21.6" customHeight="1"/>
    <row r="7" spans="1:16" ht="9.9499999999999993" customHeight="1">
      <c r="A7" s="58"/>
      <c r="B7" s="58"/>
      <c r="C7" s="58"/>
      <c r="D7" s="58"/>
      <c r="E7" s="58"/>
      <c r="F7" s="58"/>
      <c r="G7" s="58"/>
      <c r="H7" s="58"/>
    </row>
    <row r="8" spans="1:16" ht="19.5">
      <c r="A8" s="59" t="s">
        <v>16</v>
      </c>
      <c r="B8" s="58"/>
      <c r="C8" s="58"/>
      <c r="D8" s="58"/>
      <c r="E8" s="58"/>
      <c r="F8" s="58"/>
      <c r="G8" s="58"/>
      <c r="H8" s="58"/>
    </row>
    <row r="9" spans="1:16" ht="12" customHeight="1">
      <c r="A9" s="59"/>
      <c r="B9" s="58"/>
      <c r="C9" s="58"/>
      <c r="D9" s="58"/>
      <c r="E9" s="58"/>
      <c r="F9" s="58"/>
      <c r="G9" s="58"/>
      <c r="H9" s="58"/>
    </row>
    <row r="10" spans="1:16" ht="35.1" customHeight="1">
      <c r="A10" s="58"/>
      <c r="B10" s="132" t="s">
        <v>17</v>
      </c>
      <c r="C10" s="133"/>
      <c r="D10" s="134"/>
      <c r="E10" s="58"/>
      <c r="F10" s="132" t="s">
        <v>18</v>
      </c>
      <c r="G10" s="133"/>
      <c r="H10" s="134"/>
      <c r="I10" s="8"/>
      <c r="J10" s="8"/>
    </row>
    <row r="11" spans="1:16" ht="24.95" customHeight="1">
      <c r="A11" s="58"/>
      <c r="B11" s="60" t="s">
        <v>19</v>
      </c>
      <c r="C11" s="107">
        <v>19</v>
      </c>
      <c r="D11" s="61" t="s">
        <v>20</v>
      </c>
      <c r="E11" s="58"/>
      <c r="F11" s="62" t="s">
        <v>21</v>
      </c>
      <c r="G11" s="108">
        <v>25</v>
      </c>
      <c r="H11" s="61" t="s">
        <v>22</v>
      </c>
    </row>
    <row r="12" spans="1:16" ht="24.95" customHeight="1">
      <c r="A12" s="58"/>
      <c r="B12" s="63" t="s">
        <v>23</v>
      </c>
      <c r="C12" s="107">
        <v>23</v>
      </c>
      <c r="D12" s="61" t="s">
        <v>20</v>
      </c>
      <c r="E12" s="58"/>
      <c r="F12" s="64" t="s">
        <v>24</v>
      </c>
      <c r="G12" s="108">
        <v>9</v>
      </c>
      <c r="H12" s="61" t="s">
        <v>22</v>
      </c>
    </row>
    <row r="13" spans="1:16">
      <c r="A13" s="58"/>
      <c r="B13" s="58"/>
      <c r="C13" s="58"/>
      <c r="D13" s="58"/>
      <c r="E13" s="58"/>
      <c r="F13" s="58"/>
      <c r="G13" s="58"/>
      <c r="H13" s="58"/>
    </row>
    <row r="14" spans="1:16">
      <c r="A14" s="58"/>
      <c r="B14" s="58"/>
      <c r="C14" s="58"/>
      <c r="D14" s="58"/>
      <c r="E14" s="58"/>
      <c r="F14" s="58"/>
      <c r="G14" s="58"/>
      <c r="H14" s="58"/>
    </row>
    <row r="15" spans="1:16" ht="35.1" customHeight="1">
      <c r="A15" s="58"/>
      <c r="B15" s="135" t="s">
        <v>25</v>
      </c>
      <c r="C15" s="135"/>
      <c r="D15" s="135"/>
      <c r="E15" s="135"/>
      <c r="F15" s="135"/>
      <c r="G15" s="109">
        <v>2</v>
      </c>
      <c r="H15" s="65" t="s">
        <v>26</v>
      </c>
    </row>
    <row r="16" spans="1:16">
      <c r="A16" s="58"/>
      <c r="B16" s="58"/>
      <c r="C16" s="58"/>
      <c r="D16" s="58"/>
      <c r="E16" s="58"/>
      <c r="F16" s="58"/>
      <c r="G16" s="58"/>
      <c r="H16" s="58"/>
    </row>
    <row r="17" spans="1:8">
      <c r="A17" s="58"/>
      <c r="B17" s="58"/>
      <c r="C17" s="58"/>
      <c r="D17" s="58"/>
      <c r="E17" s="58"/>
      <c r="F17" s="58"/>
      <c r="G17" s="58"/>
      <c r="H17" s="58"/>
    </row>
    <row r="18" spans="1:8">
      <c r="A18" s="58"/>
      <c r="B18" s="126" t="s">
        <v>27</v>
      </c>
      <c r="C18" s="126"/>
      <c r="D18" s="129">
        <f>SUM(Detail!G23)</f>
        <v>15810</v>
      </c>
      <c r="E18" s="58"/>
      <c r="F18" s="66" t="s">
        <v>28</v>
      </c>
      <c r="G18" s="67"/>
      <c r="H18" s="68">
        <f>SUM(Detail!G4)*G15</f>
        <v>11400</v>
      </c>
    </row>
    <row r="19" spans="1:8">
      <c r="A19" s="58"/>
      <c r="B19" s="127"/>
      <c r="C19" s="127"/>
      <c r="D19" s="130"/>
      <c r="E19" s="58"/>
      <c r="F19" s="69" t="s">
        <v>29</v>
      </c>
      <c r="G19" s="58"/>
      <c r="H19" s="70">
        <f>SUM(Detail!G13)*G15</f>
        <v>1018</v>
      </c>
    </row>
    <row r="20" spans="1:8">
      <c r="A20" s="58"/>
      <c r="B20" s="128"/>
      <c r="C20" s="128"/>
      <c r="D20" s="131"/>
      <c r="E20" s="58"/>
      <c r="F20" s="71" t="s">
        <v>30</v>
      </c>
      <c r="G20" s="72"/>
      <c r="H20" s="73">
        <f>SUM(Detail!G19)*G15</f>
        <v>3392</v>
      </c>
    </row>
    <row r="21" spans="1:8">
      <c r="A21" s="58"/>
      <c r="B21" s="58"/>
      <c r="C21" s="58"/>
      <c r="D21" s="58"/>
      <c r="E21" s="58"/>
      <c r="F21" s="58"/>
      <c r="G21" s="58"/>
      <c r="H21" s="58"/>
    </row>
    <row r="22" spans="1:8">
      <c r="A22" s="58"/>
      <c r="B22" s="58"/>
      <c r="C22" s="58"/>
      <c r="D22" s="58"/>
      <c r="E22" s="58"/>
      <c r="F22" s="58"/>
      <c r="G22" s="58"/>
      <c r="H22" s="58"/>
    </row>
    <row r="23" spans="1:8">
      <c r="A23" s="58"/>
      <c r="B23" s="58"/>
      <c r="C23" s="58"/>
      <c r="D23" s="58"/>
      <c r="E23" s="58"/>
      <c r="F23" s="58"/>
      <c r="G23" s="58"/>
      <c r="H23" s="58"/>
    </row>
    <row r="24" spans="1:8">
      <c r="A24" s="58"/>
      <c r="B24" s="58"/>
      <c r="C24" s="58"/>
      <c r="D24" s="58"/>
      <c r="E24" s="58"/>
      <c r="F24" s="58"/>
      <c r="G24" s="58"/>
      <c r="H24" s="58"/>
    </row>
    <row r="25" spans="1:8">
      <c r="A25" s="58"/>
      <c r="B25" s="58"/>
      <c r="C25" s="58"/>
      <c r="D25" s="58"/>
      <c r="E25" s="58"/>
      <c r="F25" s="58"/>
      <c r="G25" s="58"/>
      <c r="H25" s="58"/>
    </row>
    <row r="26" spans="1:8">
      <c r="A26" s="58"/>
      <c r="B26" s="58"/>
      <c r="C26" s="58"/>
      <c r="D26" s="58"/>
      <c r="E26" s="58"/>
      <c r="F26" s="58"/>
      <c r="G26" s="58"/>
      <c r="H26" s="58"/>
    </row>
    <row r="27" spans="1:8">
      <c r="A27" s="58"/>
      <c r="B27" s="58"/>
      <c r="C27" s="58"/>
      <c r="D27" s="58"/>
      <c r="E27" s="58"/>
      <c r="F27" s="58"/>
      <c r="G27" s="58"/>
      <c r="H27" s="58"/>
    </row>
  </sheetData>
  <sheetProtection algorithmName="SHA-512" hashValue="TLL+3GYdggruCcJOmzFKBEcP8ZTDqupE9ieDcQuh9uuUniKb3txz1cdNRXAMxCpmjSfrkVVvIa847vK6iWNNbQ==" saltValue="WIb932oLgwnPFDP1rAMuaA==" spinCount="100000" sheet="1" objects="1" scenarios="1"/>
  <mergeCells count="9">
    <mergeCell ref="I4:P4"/>
    <mergeCell ref="I3:P3"/>
    <mergeCell ref="A4:H4"/>
    <mergeCell ref="A3:H3"/>
    <mergeCell ref="B18:C20"/>
    <mergeCell ref="D18:D20"/>
    <mergeCell ref="B10:D10"/>
    <mergeCell ref="F10:H10"/>
    <mergeCell ref="B15:F15"/>
  </mergeCells>
  <pageMargins left="0.7" right="0.7" top="0.75" bottom="0.75" header="0.3" footer="0.3"/>
  <pageSetup fitToWidth="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677EC-8612-4336-8F88-60C74C9382D4}">
  <sheetPr>
    <pageSetUpPr fitToPage="1"/>
  </sheetPr>
  <dimension ref="A1:Q25"/>
  <sheetViews>
    <sheetView showGridLines="0" zoomScale="59" zoomScaleNormal="100" workbookViewId="0">
      <selection activeCell="D3" sqref="D3"/>
    </sheetView>
  </sheetViews>
  <sheetFormatPr defaultColWidth="9.85546875" defaultRowHeight="30" customHeight="1"/>
  <cols>
    <col min="1" max="1" width="8.5703125" style="106" customWidth="1"/>
    <col min="2" max="2" width="70.5703125" style="106" customWidth="1"/>
    <col min="3" max="3" width="5" style="106" customWidth="1"/>
    <col min="4" max="4" width="5.7109375" style="106" customWidth="1"/>
    <col min="5" max="5" width="60" style="106" customWidth="1"/>
    <col min="6" max="6" width="36.5703125" style="106" customWidth="1"/>
    <col min="7" max="7" width="19.42578125" style="106" customWidth="1"/>
    <col min="8" max="8" width="4.140625" style="106" customWidth="1"/>
    <col min="9" max="9" width="8.5703125" style="106" customWidth="1"/>
    <col min="10" max="17" width="33.5703125" style="106" customWidth="1"/>
    <col min="18" max="16384" width="9.85546875" style="106"/>
  </cols>
  <sheetData>
    <row r="1" spans="1:9" s="7" customFormat="1" ht="172.5" customHeight="1">
      <c r="E1" s="75"/>
      <c r="F1" s="55"/>
    </row>
    <row r="2" spans="1:9" s="79" customFormat="1" ht="19.899999999999999" customHeight="1">
      <c r="A2" s="76"/>
      <c r="B2" s="77"/>
      <c r="C2" s="78"/>
      <c r="D2" s="78"/>
      <c r="E2" s="78"/>
      <c r="F2" s="78"/>
      <c r="G2" s="78"/>
      <c r="H2" s="78"/>
      <c r="I2" s="78"/>
    </row>
    <row r="3" spans="1:9" s="80" customFormat="1" ht="40.15" customHeight="1">
      <c r="B3" s="81" t="s">
        <v>31</v>
      </c>
      <c r="C3" s="82"/>
      <c r="D3" s="82"/>
      <c r="E3" s="81" t="s">
        <v>32</v>
      </c>
      <c r="F3" s="83"/>
      <c r="G3" s="81" t="s">
        <v>33</v>
      </c>
    </row>
    <row r="4" spans="1:9" s="1" customFormat="1" ht="94.5" customHeight="1">
      <c r="B4" s="84" t="s">
        <v>34</v>
      </c>
      <c r="C4" s="85"/>
      <c r="D4" s="85"/>
      <c r="E4" s="86" t="s">
        <v>35</v>
      </c>
      <c r="F4" s="85"/>
      <c r="G4" s="87" t="s">
        <v>36</v>
      </c>
    </row>
    <row r="5" spans="1:9" s="1" customFormat="1" ht="13.5" customHeight="1">
      <c r="B5" s="88"/>
      <c r="C5" s="85"/>
      <c r="D5" s="85"/>
      <c r="E5" s="88"/>
      <c r="F5" s="85"/>
      <c r="G5" s="88"/>
    </row>
    <row r="6" spans="1:9" s="80" customFormat="1" ht="40.15" customHeight="1">
      <c r="B6" s="81" t="s">
        <v>37</v>
      </c>
      <c r="C6" s="89"/>
      <c r="D6" s="89"/>
      <c r="E6" s="81"/>
      <c r="F6" s="81"/>
      <c r="G6" s="81"/>
    </row>
    <row r="7" spans="1:9" s="1" customFormat="1" ht="110.25" customHeight="1">
      <c r="B7" s="86" t="s">
        <v>38</v>
      </c>
      <c r="C7" s="90"/>
      <c r="D7" s="90"/>
      <c r="E7" s="91"/>
      <c r="F7" s="92"/>
      <c r="G7" s="92"/>
    </row>
    <row r="8" spans="1:9" s="93" customFormat="1" ht="25.9" customHeight="1">
      <c r="B8" s="94"/>
      <c r="C8" s="95"/>
      <c r="D8" s="95"/>
      <c r="E8" s="94"/>
      <c r="F8" s="95"/>
      <c r="G8" s="94"/>
    </row>
    <row r="9" spans="1:9" s="93" customFormat="1" ht="34.9" customHeight="1">
      <c r="B9" s="96"/>
      <c r="C9" s="97"/>
      <c r="D9" s="97"/>
      <c r="E9" s="96"/>
      <c r="F9" s="97"/>
    </row>
    <row r="10" spans="1:9" s="74" customFormat="1" ht="39.950000000000003" customHeight="1">
      <c r="B10" s="81" t="s">
        <v>39</v>
      </c>
      <c r="C10" s="98"/>
      <c r="D10" s="99"/>
      <c r="E10" s="100"/>
      <c r="F10" s="100"/>
      <c r="G10" s="101"/>
    </row>
    <row r="11" spans="1:9" s="7" customFormat="1" ht="182.25" customHeight="1">
      <c r="B11" s="102" t="s">
        <v>40</v>
      </c>
      <c r="C11" s="103"/>
      <c r="D11" s="104"/>
      <c r="E11" s="94"/>
      <c r="F11" s="94"/>
      <c r="G11" s="94"/>
    </row>
    <row r="12" spans="1:9" s="74" customFormat="1" ht="34.9" customHeight="1">
      <c r="B12" s="81" t="s">
        <v>41</v>
      </c>
      <c r="C12" s="98"/>
      <c r="D12" s="99"/>
      <c r="E12" s="100"/>
      <c r="F12" s="100"/>
      <c r="G12" s="101"/>
    </row>
    <row r="13" spans="1:9" s="7" customFormat="1" ht="45.75" customHeight="1">
      <c r="B13" s="102" t="s">
        <v>42</v>
      </c>
      <c r="C13" s="103"/>
      <c r="D13" s="104"/>
      <c r="E13" s="94"/>
      <c r="F13" s="94"/>
      <c r="G13" s="94"/>
    </row>
    <row r="14" spans="1:9" s="7" customFormat="1" ht="30.75" customHeight="1">
      <c r="B14" s="105"/>
      <c r="C14" s="103"/>
      <c r="D14" s="104"/>
      <c r="E14" s="94"/>
      <c r="F14" s="94"/>
      <c r="G14" s="94"/>
    </row>
    <row r="15" spans="1:9" s="74" customFormat="1" ht="30" customHeight="1">
      <c r="B15" s="81" t="s">
        <v>43</v>
      </c>
      <c r="C15" s="98"/>
      <c r="D15" s="99"/>
      <c r="E15" s="100"/>
      <c r="F15" s="100"/>
      <c r="G15" s="101"/>
    </row>
    <row r="16" spans="1:9" s="7" customFormat="1" ht="64.5" customHeight="1">
      <c r="B16" s="20"/>
    </row>
    <row r="17" spans="2:17" s="7" customFormat="1" ht="30" customHeight="1"/>
    <row r="18" spans="2:17" s="74" customFormat="1" ht="30" customHeight="1">
      <c r="B18" s="81" t="s">
        <v>44</v>
      </c>
      <c r="C18" s="98"/>
      <c r="D18" s="99"/>
      <c r="E18" s="100"/>
      <c r="F18" s="100"/>
      <c r="G18" s="101"/>
    </row>
    <row r="19" spans="2:17" s="74" customFormat="1" ht="30" customHeight="1">
      <c r="B19" s="81" t="s">
        <v>45</v>
      </c>
      <c r="C19" s="98"/>
      <c r="D19" s="99"/>
      <c r="E19" s="100"/>
      <c r="F19" s="100"/>
      <c r="G19" s="101"/>
    </row>
    <row r="20" spans="2:17" s="7" customFormat="1" ht="87" customHeight="1">
      <c r="B20" s="102" t="s">
        <v>46</v>
      </c>
    </row>
    <row r="21" spans="2:17" s="74" customFormat="1" ht="30" customHeight="1">
      <c r="B21" s="81" t="s">
        <v>47</v>
      </c>
      <c r="C21" s="98"/>
      <c r="D21" s="99"/>
      <c r="E21" s="100"/>
      <c r="F21" s="100"/>
      <c r="G21" s="101"/>
    </row>
    <row r="22" spans="2:17" s="7" customFormat="1" ht="120.75" customHeight="1">
      <c r="B22" s="102" t="s">
        <v>48</v>
      </c>
    </row>
    <row r="23" spans="2:17" s="7" customFormat="1" ht="21" customHeight="1"/>
    <row r="24" spans="2:17" s="74" customFormat="1" ht="30" customHeight="1">
      <c r="B24" s="81" t="s">
        <v>49</v>
      </c>
      <c r="D24" s="81"/>
      <c r="F24" s="81"/>
      <c r="H24" s="81"/>
      <c r="K24" s="81"/>
      <c r="M24" s="81"/>
      <c r="O24" s="81"/>
      <c r="Q24" s="81"/>
    </row>
    <row r="25" spans="2:17" s="7" customFormat="1" ht="90" customHeight="1">
      <c r="B25" s="102" t="s">
        <v>50</v>
      </c>
      <c r="D25" s="105"/>
      <c r="F25" s="105"/>
      <c r="H25" s="105"/>
      <c r="K25" s="105"/>
      <c r="M25" s="105"/>
      <c r="O25" s="105"/>
      <c r="Q25" s="105"/>
    </row>
  </sheetData>
  <sheetProtection algorithmName="SHA-512" hashValue="hcTDFpII0sLHHojq0Pkmo8IPf8eFtfT6/FMqSc5A3+/cTFIo6ojR0Qci81nhSxAMh2CyDExxKXKZwe8JOAm/UQ==" saltValue="5lWzud8yy50z0BwuNgB1LQ==" spinCount="100000" sheet="1" objects="1" scenarios="1"/>
  <dataValidations count="11">
    <dataValidation allowBlank="1" showInputMessage="1" showErrorMessage="1" prompt="Enter Total Work Week Hours in this cell" sqref="B7" xr:uid="{47277995-FE99-4F79-BCC4-0F149544C72A}"/>
    <dataValidation allowBlank="1" showInputMessage="1" showErrorMessage="1" prompt="Regular Hours are automatically calculated in this cell" sqref="E9" xr:uid="{07097D99-913C-4885-9754-4E9E27947267}"/>
    <dataValidation allowBlank="1" showInputMessage="1" showErrorMessage="1" prompt="Overtime Hours are automatically calculated in this cell" sqref="B9" xr:uid="{DABB1B66-CEC3-4543-82A2-1EFD299070C3}"/>
    <dataValidation allowBlank="1" showInputMessage="1" showErrorMessage="1" prompt="Total Hours Worked are automatically calculated in this cell" sqref="E7" xr:uid="{0AFD0C4C-A73C-4665-8D6D-93B5F9B71F2D}"/>
    <dataValidation allowBlank="1" showInputMessage="1" showErrorMessage="1" prompt="Enter Timesheet Period in this section" sqref="B10 B12 B15 B18:B19 B21 B24 D24 F24 H24 K24 M24 O24 Q24" xr:uid="{BA8A7180-0FA3-4540-9B8A-DA2DE649D0A2}"/>
    <dataValidation allowBlank="1" showInputMessage="1" showErrorMessage="1" prompt="Enter Manager Details in this section" sqref="E3 G3" xr:uid="{532D09E2-993E-480C-B64C-57806F60D828}"/>
    <dataValidation allowBlank="1" showInputMessage="1" showErrorMessage="1" prompt="Enter Employee Details in this section" sqref="B3" xr:uid="{40092F4F-AACD-4E01-B2E5-113CDC3E82E7}"/>
    <dataValidation allowBlank="1" showInputMessage="1" showErrorMessage="1" prompt="Enter Manager's Phone No in this cell" sqref="E5" xr:uid="{0ACB7908-E858-4348-ADB1-12B9BDD9A6CF}"/>
    <dataValidation allowBlank="1" showInputMessage="1" showErrorMessage="1" prompt="Enter Manager Name in this cell" sqref="E4 G4" xr:uid="{2081732B-5111-4F19-BD5E-F05E48FFDEEF}"/>
    <dataValidation allowBlank="1" showInputMessage="1" showErrorMessage="1" prompt="Enter Employee's Phone No in this cell" sqref="B5" xr:uid="{564E222F-16A5-42CC-8833-FDF1FD4977EC}"/>
    <dataValidation allowBlank="1" showInputMessage="1" showErrorMessage="1" prompt="Enter Employee Name in this cell" sqref="B4" xr:uid="{E05A4015-8675-4A6B-921F-52188316CF3E}"/>
  </dataValidations>
  <printOptions horizontalCentered="1"/>
  <pageMargins left="0.7" right="0.7" top="0.75" bottom="0.75" header="0.3" footer="0.3"/>
  <pageSetup scale="59" fitToHeight="0" orientation="landscape" r:id="rId1"/>
  <rowBreaks count="1" manualBreakCount="1">
    <brk id="11"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F0334-9447-43E2-B07B-B83C6A7CE970}">
  <sheetPr>
    <pageSetUpPr fitToPage="1"/>
  </sheetPr>
  <dimension ref="A1:P38"/>
  <sheetViews>
    <sheetView zoomScale="147" zoomScaleNormal="120" workbookViewId="0">
      <selection activeCell="N5" sqref="N5"/>
    </sheetView>
  </sheetViews>
  <sheetFormatPr defaultColWidth="9.140625" defaultRowHeight="13.5"/>
  <cols>
    <col min="1" max="1" width="8.7109375" style="45" customWidth="1"/>
    <col min="2" max="4" width="9.140625" style="45" customWidth="1"/>
    <col min="5" max="8" width="9.140625" style="45"/>
    <col min="9" max="9" width="23" style="45" customWidth="1"/>
    <col min="10" max="16384" width="9.140625" style="45"/>
  </cols>
  <sheetData>
    <row r="1" spans="1:13" ht="36.75" customHeight="1">
      <c r="A1" s="138" t="s">
        <v>51</v>
      </c>
      <c r="B1" s="138"/>
      <c r="C1" s="138"/>
      <c r="D1" s="138"/>
      <c r="E1" s="138"/>
      <c r="F1" s="138"/>
      <c r="G1" s="138"/>
      <c r="H1" s="138"/>
      <c r="I1" s="138"/>
      <c r="J1" s="44"/>
      <c r="K1" s="44"/>
      <c r="L1" s="44"/>
      <c r="M1" s="44"/>
    </row>
    <row r="2" spans="1:13" ht="8.25" customHeight="1"/>
    <row r="3" spans="1:13" ht="21" customHeight="1">
      <c r="A3" s="139" t="s">
        <v>1</v>
      </c>
      <c r="B3" s="139"/>
      <c r="C3" s="139"/>
      <c r="D3" s="139"/>
      <c r="E3" s="139"/>
      <c r="F3" s="139"/>
      <c r="G3" s="139"/>
      <c r="H3" s="139"/>
      <c r="I3" s="139"/>
      <c r="J3" s="46"/>
      <c r="K3" s="46"/>
      <c r="L3" s="46"/>
      <c r="M3" s="46"/>
    </row>
    <row r="4" spans="1:13" ht="14.25" customHeight="1">
      <c r="A4" s="46"/>
      <c r="B4" s="46"/>
      <c r="C4" s="46"/>
      <c r="D4" s="46"/>
      <c r="E4" s="46"/>
      <c r="F4" s="46"/>
      <c r="G4" s="46"/>
      <c r="H4" s="46"/>
    </row>
    <row r="5" spans="1:13" s="47" customFormat="1" ht="38.25" customHeight="1">
      <c r="A5" s="142" t="s">
        <v>52</v>
      </c>
      <c r="B5" s="137"/>
      <c r="C5" s="137"/>
      <c r="D5" s="137"/>
      <c r="E5" s="137"/>
      <c r="F5" s="137"/>
      <c r="G5" s="137"/>
      <c r="H5" s="137"/>
      <c r="I5" s="137"/>
      <c r="J5" s="42"/>
      <c r="K5" s="42"/>
      <c r="L5" s="42"/>
      <c r="M5" s="42"/>
    </row>
    <row r="6" spans="1:13" s="47" customFormat="1" ht="15" customHeight="1">
      <c r="A6" s="140" t="s">
        <v>53</v>
      </c>
      <c r="B6" s="141"/>
      <c r="C6" s="141"/>
      <c r="D6" s="141"/>
      <c r="E6" s="141"/>
      <c r="F6" s="141"/>
      <c r="G6" s="141"/>
      <c r="H6" s="141"/>
      <c r="I6" s="141"/>
      <c r="J6" s="42"/>
      <c r="K6" s="42"/>
      <c r="L6" s="42"/>
      <c r="M6" s="42"/>
    </row>
    <row r="7" spans="1:13" s="47" customFormat="1" ht="15" customHeight="1">
      <c r="A7" s="42"/>
      <c r="B7" s="137" t="s">
        <v>54</v>
      </c>
      <c r="C7" s="137"/>
      <c r="D7" s="137"/>
      <c r="E7" s="137"/>
      <c r="F7" s="137"/>
      <c r="G7" s="137"/>
      <c r="H7" s="137"/>
      <c r="I7" s="137"/>
      <c r="J7" s="42"/>
      <c r="K7" s="42"/>
      <c r="L7" s="42"/>
      <c r="M7" s="42"/>
    </row>
    <row r="8" spans="1:13" s="47" customFormat="1" ht="15" customHeight="1">
      <c r="A8" s="136" t="s">
        <v>55</v>
      </c>
      <c r="B8" s="136"/>
      <c r="C8" s="136"/>
      <c r="D8" s="136"/>
      <c r="E8" s="136"/>
      <c r="F8" s="136"/>
      <c r="G8" s="136"/>
      <c r="H8" s="136"/>
      <c r="I8" s="136"/>
    </row>
    <row r="9" spans="1:13" s="48" customFormat="1" ht="9.9499999999999993" customHeight="1">
      <c r="A9" s="136"/>
      <c r="B9" s="136"/>
      <c r="C9" s="136"/>
      <c r="D9" s="136"/>
      <c r="E9" s="136"/>
      <c r="F9" s="136"/>
      <c r="G9" s="136"/>
      <c r="H9" s="136"/>
      <c r="I9" s="136"/>
      <c r="J9" s="43"/>
      <c r="K9" s="43"/>
      <c r="L9" s="43"/>
      <c r="M9" s="43"/>
    </row>
    <row r="10" spans="1:13" s="48" customFormat="1" ht="70.5" customHeight="1">
      <c r="A10" s="144" t="s">
        <v>56</v>
      </c>
      <c r="B10" s="145"/>
      <c r="C10" s="145"/>
      <c r="D10" s="145"/>
      <c r="E10" s="145"/>
      <c r="F10" s="145"/>
      <c r="G10" s="145"/>
      <c r="H10" s="145"/>
      <c r="I10" s="145"/>
      <c r="J10" s="50"/>
      <c r="K10" s="50"/>
      <c r="L10" s="50"/>
      <c r="M10" s="50"/>
    </row>
    <row r="11" spans="1:13" s="48" customFormat="1" ht="71.25" customHeight="1">
      <c r="A11" s="51"/>
      <c r="B11" s="52"/>
    </row>
    <row r="12" spans="1:13" s="48" customFormat="1" ht="5.25" customHeight="1">
      <c r="A12" s="51"/>
      <c r="B12" s="52"/>
    </row>
    <row r="13" spans="1:13" s="48" customFormat="1" ht="5.25" hidden="1" customHeight="1"/>
    <row r="14" spans="1:13" s="48" customFormat="1"/>
    <row r="15" spans="1:13" s="48" customFormat="1" ht="0.75" customHeight="1"/>
    <row r="16" spans="1:13" s="48" customFormat="1" ht="9.9499999999999993" hidden="1" customHeight="1"/>
    <row r="17" spans="1:13" s="48" customFormat="1" ht="119.25" customHeight="1">
      <c r="A17" s="145" t="s">
        <v>57</v>
      </c>
      <c r="B17" s="145"/>
      <c r="C17" s="145"/>
      <c r="D17" s="145"/>
      <c r="E17" s="145"/>
      <c r="F17" s="145"/>
      <c r="G17" s="145"/>
      <c r="H17" s="145"/>
      <c r="I17" s="145"/>
      <c r="J17" s="50"/>
      <c r="K17" s="50"/>
      <c r="L17" s="50"/>
      <c r="M17" s="50"/>
    </row>
    <row r="18" spans="1:13" s="48" customFormat="1" ht="12.75" customHeight="1">
      <c r="A18" s="49"/>
      <c r="B18" s="49"/>
      <c r="C18" s="49"/>
      <c r="D18" s="49"/>
      <c r="E18" s="49"/>
      <c r="F18" s="49"/>
      <c r="G18" s="49"/>
      <c r="H18" s="49"/>
      <c r="I18" s="49"/>
      <c r="J18" s="50"/>
      <c r="K18" s="50"/>
      <c r="L18" s="50"/>
      <c r="M18" s="50"/>
    </row>
    <row r="19" spans="1:13" s="48" customFormat="1" ht="51.75" customHeight="1">
      <c r="A19" s="49"/>
      <c r="B19" s="49"/>
      <c r="C19" s="49"/>
      <c r="D19" s="49"/>
      <c r="E19" s="49"/>
      <c r="F19" s="49"/>
      <c r="G19" s="49"/>
      <c r="H19" s="49"/>
      <c r="I19" s="49"/>
      <c r="J19" s="50"/>
      <c r="K19" s="50"/>
      <c r="L19" s="50"/>
      <c r="M19" s="50"/>
    </row>
    <row r="20" spans="1:13" s="48" customFormat="1" ht="9.9499999999999993" customHeight="1"/>
    <row r="21" spans="1:13" s="48" customFormat="1" ht="43.5" customHeight="1">
      <c r="A21" s="146" t="s">
        <v>58</v>
      </c>
      <c r="B21" s="147"/>
      <c r="C21" s="147"/>
      <c r="D21" s="147"/>
      <c r="E21" s="147"/>
      <c r="F21" s="147"/>
      <c r="G21" s="147"/>
      <c r="H21" s="147"/>
      <c r="I21" s="147"/>
      <c r="J21" s="50"/>
      <c r="K21" s="50"/>
      <c r="L21" s="50"/>
      <c r="M21" s="50"/>
    </row>
    <row r="22" spans="1:13" s="48" customFormat="1"/>
    <row r="23" spans="1:13" s="48" customFormat="1"/>
    <row r="24" spans="1:13" s="48" customFormat="1"/>
    <row r="25" spans="1:13" s="48" customFormat="1" ht="12.75" customHeight="1">
      <c r="A25" s="147" t="s">
        <v>43</v>
      </c>
      <c r="B25" s="147"/>
      <c r="C25" s="147"/>
      <c r="D25" s="147"/>
      <c r="E25" s="147"/>
      <c r="F25" s="147"/>
      <c r="G25" s="147"/>
      <c r="H25" s="147"/>
      <c r="I25" s="147"/>
      <c r="J25" s="50"/>
      <c r="K25" s="50"/>
      <c r="L25" s="50"/>
      <c r="M25" s="50"/>
    </row>
    <row r="26" spans="1:13" s="48" customFormat="1"/>
    <row r="27" spans="1:13" s="48" customFormat="1"/>
    <row r="28" spans="1:13" s="48" customFormat="1"/>
    <row r="29" spans="1:13" s="48" customFormat="1"/>
    <row r="30" spans="1:13" s="48" customFormat="1">
      <c r="A30" s="53" t="s">
        <v>59</v>
      </c>
    </row>
    <row r="31" spans="1:13" s="48" customFormat="1"/>
    <row r="32" spans="1:13" s="48" customFormat="1" ht="78" customHeight="1">
      <c r="A32" s="136" t="s">
        <v>60</v>
      </c>
      <c r="B32" s="136"/>
      <c r="C32" s="136"/>
      <c r="D32" s="136"/>
      <c r="E32" s="136"/>
      <c r="F32" s="136"/>
      <c r="G32" s="136"/>
      <c r="H32" s="136"/>
      <c r="I32" s="136"/>
      <c r="J32" s="43"/>
      <c r="K32" s="43"/>
      <c r="L32" s="43"/>
      <c r="M32" s="43"/>
    </row>
    <row r="33" spans="1:16" s="48" customFormat="1" ht="18.75" customHeight="1">
      <c r="A33" s="43"/>
      <c r="B33" s="43"/>
      <c r="C33" s="43"/>
      <c r="D33" s="43"/>
      <c r="E33" s="43"/>
      <c r="F33" s="43"/>
      <c r="G33" s="43"/>
      <c r="H33" s="43"/>
      <c r="I33" s="43"/>
      <c r="J33" s="43"/>
      <c r="K33" s="43"/>
      <c r="L33" s="43"/>
      <c r="M33" s="43"/>
    </row>
    <row r="34" spans="1:16" s="48" customFormat="1" ht="48" customHeight="1">
      <c r="A34" s="143" t="s">
        <v>61</v>
      </c>
      <c r="B34" s="136"/>
      <c r="C34" s="136"/>
      <c r="D34" s="136"/>
      <c r="E34" s="136"/>
      <c r="F34" s="136"/>
      <c r="G34" s="136"/>
      <c r="H34" s="136"/>
      <c r="I34" s="136"/>
    </row>
    <row r="35" spans="1:16" s="48" customFormat="1" ht="9.9499999999999993" customHeight="1">
      <c r="B35" s="43"/>
      <c r="C35" s="43"/>
      <c r="D35" s="43"/>
      <c r="E35" s="43"/>
      <c r="F35" s="43"/>
      <c r="G35" s="43"/>
      <c r="H35" s="43"/>
      <c r="I35" s="43"/>
      <c r="J35" s="43"/>
      <c r="K35" s="43"/>
      <c r="L35" s="43"/>
      <c r="M35" s="43"/>
      <c r="P35" s="47"/>
    </row>
    <row r="36" spans="1:16" s="48" customFormat="1" ht="57" customHeight="1">
      <c r="A36" s="143" t="s">
        <v>62</v>
      </c>
      <c r="B36" s="136"/>
      <c r="C36" s="136"/>
      <c r="D36" s="136"/>
      <c r="E36" s="136"/>
      <c r="F36" s="136"/>
      <c r="G36" s="136"/>
      <c r="H36" s="136"/>
      <c r="I36" s="136"/>
      <c r="J36" s="43"/>
      <c r="K36" s="43"/>
      <c r="L36" s="43"/>
      <c r="M36" s="43"/>
      <c r="P36" s="47"/>
    </row>
    <row r="37" spans="1:16" s="48" customFormat="1" ht="9.9499999999999993" customHeight="1">
      <c r="A37" s="43"/>
      <c r="B37" s="43"/>
      <c r="C37" s="43"/>
      <c r="D37" s="43"/>
      <c r="E37" s="43"/>
      <c r="F37" s="43"/>
      <c r="G37" s="43"/>
      <c r="H37" s="43"/>
      <c r="I37" s="43"/>
      <c r="P37" s="47"/>
    </row>
    <row r="38" spans="1:16" s="48" customFormat="1" ht="39.75" customHeight="1">
      <c r="A38" s="143" t="s">
        <v>63</v>
      </c>
      <c r="B38" s="136"/>
      <c r="C38" s="136"/>
      <c r="D38" s="136"/>
      <c r="E38" s="136"/>
      <c r="F38" s="136"/>
      <c r="G38" s="136"/>
      <c r="H38" s="136"/>
      <c r="I38" s="136"/>
      <c r="J38" s="43"/>
      <c r="K38" s="43"/>
      <c r="L38" s="43"/>
      <c r="M38" s="43"/>
    </row>
  </sheetData>
  <mergeCells count="15">
    <mergeCell ref="A36:I36"/>
    <mergeCell ref="A38:I38"/>
    <mergeCell ref="A10:I10"/>
    <mergeCell ref="A17:I17"/>
    <mergeCell ref="A21:I21"/>
    <mergeCell ref="A25:I25"/>
    <mergeCell ref="A32:I32"/>
    <mergeCell ref="A34:I34"/>
    <mergeCell ref="A9:I9"/>
    <mergeCell ref="B7:I7"/>
    <mergeCell ref="A8:I8"/>
    <mergeCell ref="A1:I1"/>
    <mergeCell ref="A3:I3"/>
    <mergeCell ref="A6:I6"/>
    <mergeCell ref="A5:I5"/>
  </mergeCells>
  <printOptions horizontalCentered="1"/>
  <pageMargins left="0.25" right="0.25" top="0.75" bottom="0.75" header="0.3" footer="0.3"/>
  <pageSetup scale="8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AF3BF-9A35-44A2-BA86-CA3C54DACE2D}">
  <sheetPr>
    <pageSetUpPr fitToPage="1"/>
  </sheetPr>
  <dimension ref="A1:K34"/>
  <sheetViews>
    <sheetView tabSelected="1" topLeftCell="B1" zoomScale="121" zoomScaleNormal="60" workbookViewId="0">
      <selection activeCell="F24" sqref="F24"/>
    </sheetView>
  </sheetViews>
  <sheetFormatPr defaultColWidth="9.140625" defaultRowHeight="14.45"/>
  <cols>
    <col min="1" max="1" width="13.42578125" style="7" bestFit="1" customWidth="1"/>
    <col min="2" max="2" width="30.28515625" style="7" bestFit="1" customWidth="1"/>
    <col min="3" max="3" width="56.5703125" style="24" customWidth="1"/>
    <col min="4" max="4" width="10.5703125" style="7" bestFit="1" customWidth="1"/>
    <col min="5" max="5" width="11.28515625" style="7" bestFit="1" customWidth="1"/>
    <col min="6" max="7" width="15.7109375" style="7" customWidth="1"/>
    <col min="8" max="8" width="11.5703125" style="7" bestFit="1" customWidth="1"/>
    <col min="9" max="16384" width="9.140625" style="7"/>
  </cols>
  <sheetData>
    <row r="1" spans="1:11" ht="72.95" customHeight="1"/>
    <row r="2" spans="1:11" ht="21">
      <c r="A2" s="21" t="s">
        <v>64</v>
      </c>
      <c r="C2" s="7"/>
    </row>
    <row r="3" spans="1:11" ht="9.9499999999999993" customHeight="1">
      <c r="A3" s="21"/>
      <c r="C3" s="7"/>
    </row>
    <row r="4" spans="1:11" s="74" customFormat="1" ht="21.6" customHeight="1"/>
    <row r="5" spans="1:11" ht="11.1" customHeight="1">
      <c r="A5" s="21"/>
      <c r="C5" s="7"/>
    </row>
    <row r="6" spans="1:11" s="10" customFormat="1" ht="30" customHeight="1">
      <c r="A6" s="41" t="s">
        <v>45</v>
      </c>
      <c r="B6" s="26"/>
      <c r="C6" s="27" t="s">
        <v>65</v>
      </c>
      <c r="D6" s="27" t="s">
        <v>66</v>
      </c>
      <c r="E6" s="27" t="s">
        <v>67</v>
      </c>
      <c r="F6" s="27" t="s">
        <v>68</v>
      </c>
      <c r="G6" s="27" t="s">
        <v>69</v>
      </c>
      <c r="H6" s="26" t="s">
        <v>70</v>
      </c>
    </row>
    <row r="7" spans="1:11" ht="27.95" customHeight="1">
      <c r="B7" s="7" t="s">
        <v>71</v>
      </c>
      <c r="C7" s="24" t="s">
        <v>72</v>
      </c>
      <c r="D7" s="110">
        <v>20</v>
      </c>
      <c r="E7" s="111">
        <v>1.5</v>
      </c>
      <c r="F7" s="112">
        <v>8</v>
      </c>
      <c r="G7" s="112">
        <v>15</v>
      </c>
      <c r="H7" s="9">
        <f>SUM(D7*E7)*F7*G7</f>
        <v>3600</v>
      </c>
    </row>
    <row r="8" spans="1:11" ht="27.95" customHeight="1">
      <c r="B8" s="7" t="s">
        <v>73</v>
      </c>
      <c r="C8" s="24" t="s">
        <v>74</v>
      </c>
      <c r="D8" s="110"/>
      <c r="E8" s="111">
        <v>1.5</v>
      </c>
      <c r="F8" s="112"/>
      <c r="G8" s="112"/>
      <c r="H8" s="9">
        <f>SUM(D8*E8)*F8*G8</f>
        <v>0</v>
      </c>
    </row>
    <row r="9" spans="1:11" ht="9" customHeight="1">
      <c r="H9" s="9"/>
    </row>
    <row r="10" spans="1:11" ht="27.95" customHeight="1">
      <c r="B10" s="20" t="s">
        <v>75</v>
      </c>
      <c r="C10" s="25"/>
      <c r="D10" s="20"/>
      <c r="E10" s="20"/>
      <c r="F10" s="20"/>
      <c r="G10" s="20"/>
      <c r="H10" s="28">
        <f>SUM(H7:H8)</f>
        <v>3600</v>
      </c>
    </row>
    <row r="11" spans="1:11" s="74" customFormat="1" ht="21.6" customHeight="1"/>
    <row r="12" spans="1:11" ht="9.9499999999999993" customHeight="1"/>
    <row r="13" spans="1:11" s="20" customFormat="1" ht="30" customHeight="1">
      <c r="A13" s="20" t="s">
        <v>76</v>
      </c>
      <c r="C13" s="27" t="s">
        <v>65</v>
      </c>
      <c r="D13" s="27" t="s">
        <v>66</v>
      </c>
      <c r="E13" s="26"/>
      <c r="F13" s="27" t="s">
        <v>68</v>
      </c>
      <c r="G13" s="27" t="s">
        <v>69</v>
      </c>
      <c r="H13" s="26" t="s">
        <v>70</v>
      </c>
    </row>
    <row r="14" spans="1:11" ht="27.95" customHeight="1">
      <c r="B14" s="7" t="s">
        <v>77</v>
      </c>
      <c r="C14" s="24" t="s">
        <v>78</v>
      </c>
      <c r="D14" s="10" t="s">
        <v>79</v>
      </c>
      <c r="E14" s="10" t="s">
        <v>79</v>
      </c>
      <c r="F14" s="10" t="s">
        <v>79</v>
      </c>
      <c r="G14" s="10" t="s">
        <v>79</v>
      </c>
      <c r="H14" s="113">
        <v>0</v>
      </c>
    </row>
    <row r="15" spans="1:11" ht="27.95" customHeight="1">
      <c r="B15" s="7" t="s">
        <v>80</v>
      </c>
      <c r="C15" s="24" t="s">
        <v>81</v>
      </c>
      <c r="D15" s="114">
        <v>23</v>
      </c>
      <c r="E15" s="10" t="s">
        <v>79</v>
      </c>
      <c r="F15" s="115">
        <v>2</v>
      </c>
      <c r="G15" s="10" t="s">
        <v>79</v>
      </c>
      <c r="H15" s="9">
        <f>SUM(D15*F15)</f>
        <v>46</v>
      </c>
      <c r="K15" s="24"/>
    </row>
    <row r="16" spans="1:11" ht="27.95" customHeight="1">
      <c r="B16" s="7" t="s">
        <v>82</v>
      </c>
      <c r="C16" s="24" t="s">
        <v>83</v>
      </c>
      <c r="D16" s="114">
        <f>SUM(D15)</f>
        <v>23</v>
      </c>
      <c r="E16" s="10" t="s">
        <v>79</v>
      </c>
      <c r="F16" s="115">
        <v>5</v>
      </c>
      <c r="G16" s="10" t="s">
        <v>79</v>
      </c>
      <c r="H16" s="9">
        <f>SUM(D16*F16)</f>
        <v>115</v>
      </c>
    </row>
    <row r="17" spans="1:8" ht="27.95" customHeight="1">
      <c r="B17" s="7" t="s">
        <v>84</v>
      </c>
      <c r="C17" s="24" t="s">
        <v>85</v>
      </c>
      <c r="D17" s="10" t="s">
        <v>79</v>
      </c>
      <c r="E17" s="10" t="s">
        <v>79</v>
      </c>
      <c r="F17" s="10" t="s">
        <v>79</v>
      </c>
      <c r="G17" s="10" t="s">
        <v>79</v>
      </c>
      <c r="H17" s="113"/>
    </row>
    <row r="18" spans="1:8" ht="9" customHeight="1">
      <c r="H18" s="9"/>
    </row>
    <row r="19" spans="1:8" ht="27.95" customHeight="1">
      <c r="B19" s="20" t="s">
        <v>86</v>
      </c>
      <c r="C19" s="25"/>
      <c r="D19" s="20"/>
      <c r="E19" s="20"/>
      <c r="F19" s="20"/>
      <c r="G19" s="20"/>
      <c r="H19" s="28">
        <f>SUM(H14:H17)</f>
        <v>161</v>
      </c>
    </row>
    <row r="20" spans="1:8" s="74" customFormat="1" ht="21.6" customHeight="1"/>
    <row r="21" spans="1:8" ht="9.9499999999999993" customHeight="1"/>
    <row r="22" spans="1:8" ht="30" customHeight="1">
      <c r="A22" s="20" t="s">
        <v>87</v>
      </c>
      <c r="C22" s="27" t="s">
        <v>65</v>
      </c>
      <c r="D22" s="27" t="s">
        <v>66</v>
      </c>
      <c r="E22" s="26" t="s">
        <v>88</v>
      </c>
      <c r="F22" s="27" t="s">
        <v>68</v>
      </c>
      <c r="G22" s="27" t="s">
        <v>69</v>
      </c>
      <c r="H22" s="26" t="s">
        <v>70</v>
      </c>
    </row>
    <row r="23" spans="1:8" ht="27.95" customHeight="1">
      <c r="B23" s="7" t="s">
        <v>89</v>
      </c>
      <c r="C23" s="24" t="s">
        <v>90</v>
      </c>
      <c r="D23" s="110">
        <f>SUM(D15)</f>
        <v>23</v>
      </c>
      <c r="E23" s="29" t="s">
        <v>79</v>
      </c>
      <c r="F23" s="112">
        <v>3</v>
      </c>
      <c r="G23" s="29" t="s">
        <v>79</v>
      </c>
      <c r="H23" s="30">
        <f>SUM(D23*F23)</f>
        <v>69</v>
      </c>
    </row>
    <row r="24" spans="1:8" ht="27.95" customHeight="1">
      <c r="B24" s="7" t="s">
        <v>91</v>
      </c>
      <c r="C24" s="24" t="s">
        <v>92</v>
      </c>
      <c r="D24" s="110">
        <f>SUM(D15)</f>
        <v>23</v>
      </c>
      <c r="E24" s="29" t="s">
        <v>79</v>
      </c>
      <c r="F24" s="112">
        <v>28</v>
      </c>
      <c r="G24" s="29" t="s">
        <v>79</v>
      </c>
      <c r="H24" s="30">
        <f>SUM(D24*F24)</f>
        <v>644</v>
      </c>
    </row>
    <row r="25" spans="1:8" ht="51.95">
      <c r="B25" s="7" t="s">
        <v>93</v>
      </c>
      <c r="C25" s="24" t="s">
        <v>94</v>
      </c>
      <c r="D25" s="110">
        <v>18</v>
      </c>
      <c r="E25" s="111">
        <v>0.5</v>
      </c>
      <c r="F25" s="112">
        <v>8</v>
      </c>
      <c r="G25" s="112">
        <v>10</v>
      </c>
      <c r="H25" s="30">
        <f>SUM(D25*E25*F25*G25)</f>
        <v>720</v>
      </c>
    </row>
    <row r="26" spans="1:8" ht="9" customHeight="1">
      <c r="D26" s="31"/>
      <c r="E26" s="32"/>
      <c r="F26" s="32"/>
      <c r="G26" s="32"/>
      <c r="H26" s="30"/>
    </row>
    <row r="27" spans="1:8" ht="27.95" customHeight="1">
      <c r="B27" s="20" t="s">
        <v>95</v>
      </c>
      <c r="C27" s="25"/>
      <c r="D27" s="20"/>
      <c r="E27" s="20"/>
      <c r="F27" s="20"/>
      <c r="G27" s="20"/>
      <c r="H27" s="28">
        <f>SUM(H23:H25)</f>
        <v>1433</v>
      </c>
    </row>
    <row r="28" spans="1:8" s="74" customFormat="1" ht="21.6" customHeight="1"/>
    <row r="29" spans="1:8" ht="9.9499999999999993" customHeight="1">
      <c r="B29" s="20"/>
      <c r="C29" s="25"/>
      <c r="D29" s="20"/>
      <c r="E29" s="20"/>
      <c r="F29" s="20"/>
      <c r="G29" s="20"/>
      <c r="H29" s="23"/>
    </row>
    <row r="30" spans="1:8" s="20" customFormat="1" ht="27.95" customHeight="1">
      <c r="A30" s="20" t="s">
        <v>96</v>
      </c>
      <c r="C30" s="25"/>
      <c r="G30" s="23"/>
      <c r="H30" s="116">
        <v>2</v>
      </c>
    </row>
    <row r="31" spans="1:8">
      <c r="H31" s="22"/>
    </row>
    <row r="32" spans="1:8">
      <c r="B32" s="148" t="s">
        <v>27</v>
      </c>
      <c r="C32" s="148"/>
      <c r="D32" s="151">
        <f>SUM(H10,H19,H27)*H30</f>
        <v>10388</v>
      </c>
      <c r="F32" s="16" t="s">
        <v>97</v>
      </c>
      <c r="G32" s="11"/>
      <c r="H32" s="12">
        <f>SUM(H10)*H30</f>
        <v>7200</v>
      </c>
    </row>
    <row r="33" spans="2:8">
      <c r="B33" s="149"/>
      <c r="C33" s="149"/>
      <c r="D33" s="152"/>
      <c r="F33" s="17" t="s">
        <v>98</v>
      </c>
      <c r="H33" s="13">
        <f>SUM(H19)*H30</f>
        <v>322</v>
      </c>
    </row>
    <row r="34" spans="2:8">
      <c r="B34" s="150"/>
      <c r="C34" s="150"/>
      <c r="D34" s="153"/>
      <c r="F34" s="18" t="s">
        <v>99</v>
      </c>
      <c r="G34" s="14"/>
      <c r="H34" s="15">
        <f>SUM(H27)*H30</f>
        <v>2866</v>
      </c>
    </row>
  </sheetData>
  <sheetProtection algorithmName="SHA-512" hashValue="29WsAJCNyjDQwQ1yClgyp/NdCZaGZXzbSjRpCbIPO4NS/0Lh6VcGKZkNbxmkJUKkciqwp52S4F1w0sTIu6xf0g==" saltValue="Gxn8hm3qgRjbJ2X1lbHsJA==" spinCount="100000" sheet="1" objects="1" scenarios="1"/>
  <mergeCells count="2">
    <mergeCell ref="B32:C34"/>
    <mergeCell ref="D32:D34"/>
  </mergeCells>
  <pageMargins left="0.7" right="0.7" top="0.5" bottom="0.75" header="0.3" footer="0.3"/>
  <pageSetup scale="7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0E34A-204E-42F2-AA67-8AB3C768E1AA}">
  <sheetPr codeName="Sheet4"/>
  <dimension ref="A1:H24"/>
  <sheetViews>
    <sheetView workbookViewId="0">
      <selection activeCell="E18" sqref="E18"/>
    </sheetView>
  </sheetViews>
  <sheetFormatPr defaultColWidth="9.140625" defaultRowHeight="14.45"/>
  <cols>
    <col min="1" max="1" width="13.42578125" style="1" bestFit="1" customWidth="1"/>
    <col min="2" max="2" width="30.28515625" style="1" bestFit="1" customWidth="1"/>
    <col min="3" max="3" width="9.140625" style="1"/>
    <col min="4" max="4" width="11.28515625" style="1" bestFit="1" customWidth="1"/>
    <col min="5" max="5" width="24" style="1" bestFit="1" customWidth="1"/>
    <col min="6" max="6" width="15.28515625" style="1" bestFit="1" customWidth="1"/>
    <col min="7" max="7" width="11.5703125" style="1" bestFit="1" customWidth="1"/>
    <col min="8" max="16384" width="9.140625" style="1"/>
  </cols>
  <sheetData>
    <row r="1" spans="1:7" s="2" customFormat="1">
      <c r="A1" s="2" t="s">
        <v>45</v>
      </c>
      <c r="C1" s="2" t="s">
        <v>100</v>
      </c>
      <c r="D1" s="2" t="s">
        <v>88</v>
      </c>
      <c r="E1" s="2" t="s">
        <v>68</v>
      </c>
      <c r="F1" s="2" t="s">
        <v>69</v>
      </c>
      <c r="G1" s="2" t="s">
        <v>70</v>
      </c>
    </row>
    <row r="2" spans="1:7">
      <c r="B2" s="1" t="s">
        <v>101</v>
      </c>
      <c r="C2" s="3">
        <f>SUM('Express Tool'!C11)</f>
        <v>19</v>
      </c>
      <c r="D2" s="1">
        <v>1.5</v>
      </c>
      <c r="E2" s="1">
        <v>8</v>
      </c>
      <c r="F2" s="19">
        <f>SUM('Express Tool'!G11)</f>
        <v>25</v>
      </c>
      <c r="G2" s="4">
        <f>SUM(C2*D2)*E2*F2</f>
        <v>5700</v>
      </c>
    </row>
    <row r="3" spans="1:7">
      <c r="B3" s="1" t="s">
        <v>102</v>
      </c>
      <c r="C3" s="4">
        <f>SUM('Express Tool'!C11)</f>
        <v>19</v>
      </c>
      <c r="D3" s="1">
        <v>1.5</v>
      </c>
      <c r="E3" s="1">
        <v>0</v>
      </c>
      <c r="F3" s="19">
        <f>SUM('Express Tool'!G11)</f>
        <v>25</v>
      </c>
      <c r="G3" s="4">
        <f>SUM(C3*D3)*E3*F3</f>
        <v>0</v>
      </c>
    </row>
    <row r="4" spans="1:7">
      <c r="G4" s="4">
        <f>SUM(G2:G3)</f>
        <v>5700</v>
      </c>
    </row>
    <row r="8" spans="1:7">
      <c r="A8" s="1" t="s">
        <v>103</v>
      </c>
    </row>
    <row r="9" spans="1:7">
      <c r="B9" s="1" t="s">
        <v>104</v>
      </c>
      <c r="G9" s="4">
        <v>150</v>
      </c>
    </row>
    <row r="10" spans="1:7">
      <c r="B10" s="1" t="s">
        <v>80</v>
      </c>
      <c r="C10" s="3">
        <f>SUM('Express Tool'!C12)</f>
        <v>23</v>
      </c>
      <c r="D10" s="1">
        <v>0</v>
      </c>
      <c r="E10" s="1">
        <v>3</v>
      </c>
      <c r="G10" s="4">
        <f>SUM(C10*E10)</f>
        <v>69</v>
      </c>
    </row>
    <row r="11" spans="1:7">
      <c r="B11" s="1" t="s">
        <v>82</v>
      </c>
      <c r="C11" s="3">
        <f>SUM('Express Tool'!C12)</f>
        <v>23</v>
      </c>
      <c r="D11" s="1">
        <v>0</v>
      </c>
      <c r="E11" s="1">
        <v>10</v>
      </c>
      <c r="G11" s="4">
        <f>SUM(C11*E11)</f>
        <v>230</v>
      </c>
    </row>
    <row r="12" spans="1:7">
      <c r="B12" s="1" t="s">
        <v>84</v>
      </c>
      <c r="C12" s="3">
        <v>60</v>
      </c>
      <c r="G12" s="4">
        <f>SUM(C12)</f>
        <v>60</v>
      </c>
    </row>
    <row r="13" spans="1:7">
      <c r="G13" s="4">
        <f>SUM(G9:G12)</f>
        <v>509</v>
      </c>
    </row>
    <row r="15" spans="1:7">
      <c r="A15" s="1" t="s">
        <v>87</v>
      </c>
    </row>
    <row r="16" spans="1:7">
      <c r="B16" s="1" t="s">
        <v>105</v>
      </c>
      <c r="C16" s="4">
        <f>SUM('Express Tool'!C12)</f>
        <v>23</v>
      </c>
      <c r="D16" s="1">
        <v>0</v>
      </c>
      <c r="E16" s="1">
        <v>4</v>
      </c>
      <c r="G16" s="4">
        <f>SUM(C16*E16)</f>
        <v>92</v>
      </c>
    </row>
    <row r="17" spans="1:8">
      <c r="B17" s="1" t="s">
        <v>91</v>
      </c>
      <c r="C17" s="4">
        <f>SUM('Express Tool'!C12)</f>
        <v>23</v>
      </c>
      <c r="D17" s="1">
        <v>0</v>
      </c>
      <c r="E17" s="1">
        <v>40</v>
      </c>
      <c r="G17" s="4">
        <f>SUM(C17*E17)</f>
        <v>920</v>
      </c>
    </row>
    <row r="18" spans="1:8">
      <c r="B18" s="1" t="s">
        <v>93</v>
      </c>
      <c r="C18" s="4">
        <f>SUM('Express Tool'!C11)</f>
        <v>19</v>
      </c>
      <c r="D18" s="1">
        <v>0.5</v>
      </c>
      <c r="E18" s="1">
        <v>8</v>
      </c>
      <c r="F18" s="19">
        <f>SUM('Express Tool'!G12)</f>
        <v>9</v>
      </c>
      <c r="G18" s="4">
        <f>SUM(C18*D18*E18*F18)</f>
        <v>684</v>
      </c>
    </row>
    <row r="19" spans="1:8">
      <c r="C19" s="4"/>
      <c r="G19" s="4">
        <f>SUM(G16:G18)</f>
        <v>1696</v>
      </c>
    </row>
    <row r="20" spans="1:8">
      <c r="C20" s="4"/>
      <c r="G20" s="4"/>
    </row>
    <row r="21" spans="1:8" s="5" customFormat="1">
      <c r="A21" s="5" t="s">
        <v>106</v>
      </c>
      <c r="F21" s="6"/>
      <c r="G21" s="6">
        <f>SUM(G4,G13,G19)</f>
        <v>7905</v>
      </c>
      <c r="H21" s="5" t="s">
        <v>107</v>
      </c>
    </row>
    <row r="22" spans="1:8">
      <c r="G22" s="19">
        <f>SUM('Express Tool'!G15)</f>
        <v>2</v>
      </c>
      <c r="H22" s="1" t="s">
        <v>108</v>
      </c>
    </row>
    <row r="23" spans="1:8">
      <c r="A23" s="1" t="s">
        <v>109</v>
      </c>
      <c r="G23" s="6">
        <f>SUM(G21*G22)</f>
        <v>15810</v>
      </c>
    </row>
    <row r="24" spans="1:8">
      <c r="A24" s="1" t="s">
        <v>110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e123087-9b44-4d18-9593-a89ce85791a5" xsi:nil="true"/>
    <lcf76f155ced4ddcb4097134ff3c332f xmlns="8108848c-45c2-465a-8524-cff92f35e67e">
      <Terms xmlns="http://schemas.microsoft.com/office/infopath/2007/PartnerControls"/>
    </lcf76f155ced4ddcb4097134ff3c332f>
    <_dlc_DocId xmlns="3e123087-9b44-4d18-9593-a89ce85791a5">WORKFORCE-485338054-25978</_dlc_DocId>
    <_dlc_DocIdUrl xmlns="3e123087-9b44-4d18-9593-a89ce85791a5">
      <Url>https://ceimaine.sharepoint.com/sites/Workforce/_layouts/15/DocIdRedir.aspx?ID=WORKFORCE-485338054-25978</Url>
      <Description>WORKFORCE-485338054-25978</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E3EEF4C82BC96F4784C3A96C087F072B" ma:contentTypeVersion="69" ma:contentTypeDescription="Create a new document." ma:contentTypeScope="" ma:versionID="5d49691c80c8e698193512c565c90d52">
  <xsd:schema xmlns:xsd="http://www.w3.org/2001/XMLSchema" xmlns:xs="http://www.w3.org/2001/XMLSchema" xmlns:p="http://schemas.microsoft.com/office/2006/metadata/properties" xmlns:ns2="3e123087-9b44-4d18-9593-a89ce85791a5" xmlns:ns3="8108848c-45c2-465a-8524-cff92f35e67e" targetNamespace="http://schemas.microsoft.com/office/2006/metadata/properties" ma:root="true" ma:fieldsID="097ebf9138ae03d47e222d6da4ea046c" ns2:_="" ns3:_="">
    <xsd:import namespace="3e123087-9b44-4d18-9593-a89ce85791a5"/>
    <xsd:import namespace="8108848c-45c2-465a-8524-cff92f35e67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Location" minOccurs="0"/>
                <xsd:element ref="ns2:SharedWithUsers" minOccurs="0"/>
                <xsd:element ref="ns2:SharedWithDetails" minOccurs="0"/>
                <xsd:element ref="ns3:MediaLengthInSeconds" minOccurs="0"/>
                <xsd:element ref="ns3:lcf76f155ced4ddcb4097134ff3c332f" minOccurs="0"/>
                <xsd:element ref="ns2:TaxCatchAll"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123087-9b44-4d18-9593-a89ce85791a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96FD6E05-0B4A-40EC-A171-59DBC5CFAFB1}" ma:internalName="TaxCatchAll" ma:showField="CatchAllData" ma:web="{98e44720-37a8-4698-bb83-16ef07b758b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108848c-45c2-465a-8524-cff92f35e67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39359992-9259-4525-a336-008b5a00c168" ma:termSetId="09814cd3-568e-fe90-9814-8d621ff8fb84" ma:anchorId="fba54fb3-c3e1-fe81-a776-ca4b69148c4d" ma:open="true" ma:isKeyword="false">
      <xsd:complexType>
        <xsd:sequence>
          <xsd:element ref="pc:Terms" minOccurs="0" maxOccurs="1"/>
        </xsd:sequence>
      </xsd:complex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B37D18-25EC-4DB9-855C-FA26AA5A3229}"/>
</file>

<file path=customXml/itemProps2.xml><?xml version="1.0" encoding="utf-8"?>
<ds:datastoreItem xmlns:ds="http://schemas.openxmlformats.org/officeDocument/2006/customXml" ds:itemID="{9E31A439-ECB6-47CB-B2E5-88E43E6F81EE}"/>
</file>

<file path=customXml/itemProps3.xml><?xml version="1.0" encoding="utf-8"?>
<ds:datastoreItem xmlns:ds="http://schemas.openxmlformats.org/officeDocument/2006/customXml" ds:itemID="{85585266-B9ED-49D7-9E95-7D7F4C5C5FE8}"/>
</file>

<file path=customXml/itemProps4.xml><?xml version="1.0" encoding="utf-8"?>
<ds:datastoreItem xmlns:ds="http://schemas.openxmlformats.org/officeDocument/2006/customXml" ds:itemID="{BA9FA8C9-D03A-4D5B-A416-8C4E9AEB28B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Cynthia Murphy</dc:creator>
  <cp:keywords/>
  <dc:description/>
  <cp:lastModifiedBy>Cynthia Murphy</cp:lastModifiedBy>
  <cp:revision/>
  <dcterms:created xsi:type="dcterms:W3CDTF">2019-06-18T18:03:06Z</dcterms:created>
  <dcterms:modified xsi:type="dcterms:W3CDTF">2024-07-03T18:33:42Z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0x010100E3EEF4C82BC96F4784C3A96C087F072B</vt:lpwstr>
  </property>
  <property fmtid="{D5CDD505-2E9C-101B-9397-08002B2CF9AE}" pid="3" name="MediaServiceImageTags">
    <vt:lpwstr/>
  </property>
  <property fmtid="{D5CDD505-2E9C-101B-9397-08002B2CF9AE}" pid="4" name="_dlc_DocIdItemGuid">
    <vt:lpwstr>f7f2c05c-3c86-4fb0-9873-fc64ef04e507</vt:lpwstr>
  </property>
  <property fmtid="{D5CDD505-2E9C-101B-9397-08002B2CF9AE}" pid="5" name="MSIP_Label_e415bfac-16e8-437b-8cf5-ff583d3d1ba7_Enabled">
    <vt:lpwstr>true</vt:lpwstr>
  </property>
  <property fmtid="{D5CDD505-2E9C-101B-9397-08002B2CF9AE}" pid="6" name="MSIP_Label_e415bfac-16e8-437b-8cf5-ff583d3d1ba7_SetDate">
    <vt:lpwstr>2024-02-22T19:49:34Z</vt:lpwstr>
  </property>
  <property fmtid="{D5CDD505-2E9C-101B-9397-08002B2CF9AE}" pid="7" name="MSIP_Label_e415bfac-16e8-437b-8cf5-ff583d3d1ba7_Method">
    <vt:lpwstr>Standard</vt:lpwstr>
  </property>
  <property fmtid="{D5CDD505-2E9C-101B-9397-08002B2CF9AE}" pid="8" name="MSIP_Label_e415bfac-16e8-437b-8cf5-ff583d3d1ba7_Name">
    <vt:lpwstr>defa4170-0d19-0005-0004-bc88714345d2</vt:lpwstr>
  </property>
  <property fmtid="{D5CDD505-2E9C-101B-9397-08002B2CF9AE}" pid="9" name="MSIP_Label_e415bfac-16e8-437b-8cf5-ff583d3d1ba7_SiteId">
    <vt:lpwstr>15e17e30-e4d3-4b6f-8245-ebebf35b53cd</vt:lpwstr>
  </property>
  <property fmtid="{D5CDD505-2E9C-101B-9397-08002B2CF9AE}" pid="10" name="MSIP_Label_e415bfac-16e8-437b-8cf5-ff583d3d1ba7_ActionId">
    <vt:lpwstr>70ea3a60-3183-4ba6-99f3-b03b091253fc</vt:lpwstr>
  </property>
  <property fmtid="{D5CDD505-2E9C-101B-9397-08002B2CF9AE}" pid="11" name="MSIP_Label_e415bfac-16e8-437b-8cf5-ff583d3d1ba7_ContentBits">
    <vt:lpwstr>0</vt:lpwstr>
  </property>
</Properties>
</file>